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0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9Za5hA1XFyGBNbGNEJH7v411AXaW19WMhKaAvamUgT7T</t>
        </is>
      </c>
      <c r="B2" t="inlineStr">
        <is>
          <t>Elysium</t>
        </is>
      </c>
      <c r="C2" t="n">
        <v>0</v>
      </c>
      <c r="D2" t="n">
        <v>0</v>
      </c>
      <c r="E2" t="n">
        <v>0</v>
      </c>
      <c r="F2" t="n">
        <v>0</v>
      </c>
      <c r="G2" t="n">
        <v>17.97</v>
      </c>
      <c r="H2" t="n">
        <v>0</v>
      </c>
      <c r="I2" t="n">
        <v>9</v>
      </c>
      <c r="J2" t="n">
        <v>-1</v>
      </c>
      <c r="K2" t="n">
        <v>-1</v>
      </c>
      <c r="L2">
        <f>HYPERLINK("https://www.defined.fi/sol/9Za5hA1XFyGBNbGNEJH7v411AXaW19WMhKaAvamUgT7T?maker=PNLCQcVCD26aC7ZWgRyr5ptfaR7bBrWdTFgRWwu2tvF","https://www.defined.fi/sol/9Za5hA1XFyGBNbGNEJH7v411AXaW19WMhKaAvamUgT7T?maker=PNLCQcVCD26aC7ZWgRyr5ptfaR7bBrWdTFgRWwu2tvF")</f>
        <v/>
      </c>
      <c r="M2">
        <f>HYPERLINK("https://dexscreener.com/solana/9Za5hA1XFyGBNbGNEJH7v411AXaW19WMhKaAvamUgT7T?maker=PNLCQcVCD26aC7ZWgRyr5ptfaR7bBrWdTFgRWwu2tvF","https://dexscreener.com/solana/9Za5hA1XFyGBNbGNEJH7v411AXaW19WMhKaAvamUgT7T?maker=PNLCQcVCD26aC7ZWgRyr5ptfaR7bBrWdTFgRWwu2tvF")</f>
        <v/>
      </c>
    </row>
    <row r="3">
      <c r="A3" t="inlineStr">
        <is>
          <t>4k3Dyjzvzp8eMZWUXbBCjEvwSkkk59S5iCNLY3QrkX6R</t>
        </is>
      </c>
      <c r="B3" t="inlineStr">
        <is>
          <t>RAY</t>
        </is>
      </c>
      <c r="C3" t="n">
        <v>0</v>
      </c>
      <c r="D3" t="n">
        <v>7.09</v>
      </c>
      <c r="E3" t="n">
        <v>0.22</v>
      </c>
      <c r="F3" t="n">
        <v>32000</v>
      </c>
      <c r="G3" t="n">
        <v>0</v>
      </c>
      <c r="H3" t="n">
        <v>3008000</v>
      </c>
      <c r="I3" t="n">
        <v>0</v>
      </c>
      <c r="J3" t="n">
        <v>-1</v>
      </c>
      <c r="K3" t="n">
        <v>-1</v>
      </c>
      <c r="L3">
        <f>HYPERLINK("https://www.defined.fi/sol/4k3Dyjzvzp8eMZWUXbBCjEvwSkkk59S5iCNLY3QrkX6R?maker=PNLCQcVCD26aC7ZWgRyr5ptfaR7bBrWdTFgRWwu2tvF","https://www.defined.fi/sol/4k3Dyjzvzp8eMZWUXbBCjEvwSkkk59S5iCNLY3QrkX6R?maker=PNLCQcVCD26aC7ZWgRyr5ptfaR7bBrWdTFgRWwu2tvF")</f>
        <v/>
      </c>
      <c r="M3">
        <f>HYPERLINK("https://dexscreener.com/solana/4k3Dyjzvzp8eMZWUXbBCjEvwSkkk59S5iCNLY3QrkX6R?maker=PNLCQcVCD26aC7ZWgRyr5ptfaR7bBrWdTFgRWwu2tvF","https://dexscreener.com/solana/4k3Dyjzvzp8eMZWUXbBCjEvwSkkk59S5iCNLY3QrkX6R?maker=PNLCQcVCD26aC7ZWgRyr5ptfaR7bBrWdTFgRWwu2tvF")</f>
        <v/>
      </c>
    </row>
    <row r="4">
      <c r="A4" t="inlineStr">
        <is>
          <t>GJAFwWjJ3vnTsrQVabjBVK2TYB1YtRCQXRDfDgUnpump</t>
        </is>
      </c>
      <c r="B4" t="inlineStr">
        <is>
          <t>ACT</t>
        </is>
      </c>
      <c r="C4" t="n">
        <v>0</v>
      </c>
      <c r="D4" t="n">
        <v>0</v>
      </c>
      <c r="E4" t="n">
        <v>0</v>
      </c>
      <c r="F4" t="n">
        <v>0</v>
      </c>
      <c r="G4" t="n">
        <v>92.73</v>
      </c>
      <c r="H4" t="n">
        <v>0</v>
      </c>
      <c r="I4" t="n">
        <v>49</v>
      </c>
      <c r="J4" t="n">
        <v>-1</v>
      </c>
      <c r="K4" t="n">
        <v>-1</v>
      </c>
      <c r="L4">
        <f>HYPERLINK("https://www.defined.fi/sol/GJAFwWjJ3vnTsrQVabjBVK2TYB1YtRCQXRDfDgUnpump?maker=PNLCQcVCD26aC7ZWgRyr5ptfaR7bBrWdTFgRWwu2tvF","https://www.defined.fi/sol/GJAFwWjJ3vnTsrQVabjBVK2TYB1YtRCQXRDfDgUnpump?maker=PNLCQcVCD26aC7ZWgRyr5ptfaR7bBrWdTFgRWwu2tvF")</f>
        <v/>
      </c>
      <c r="M4">
        <f>HYPERLINK("https://dexscreener.com/solana/GJAFwWjJ3vnTsrQVabjBVK2TYB1YtRCQXRDfDgUnpump?maker=PNLCQcVCD26aC7ZWgRyr5ptfaR7bBrWdTFgRWwu2tvF","https://dexscreener.com/solana/GJAFwWjJ3vnTsrQVabjBVK2TYB1YtRCQXRDfDgUnpump?maker=PNLCQcVCD26aC7ZWgRyr5ptfaR7bBrWdTFgRWwu2tvF")</f>
        <v/>
      </c>
    </row>
    <row r="5">
      <c r="A5" t="inlineStr">
        <is>
          <t>DxtssVdyYe4wWE5f5zEgx2NqtDFbVL3ABGY62WCycHWg</t>
        </is>
      </c>
      <c r="B5" t="inlineStr">
        <is>
          <t>BRETT</t>
        </is>
      </c>
      <c r="C5" t="n">
        <v>0</v>
      </c>
      <c r="D5" t="n">
        <v>0</v>
      </c>
      <c r="E5" t="n">
        <v>0</v>
      </c>
      <c r="F5" t="n">
        <v>0</v>
      </c>
      <c r="G5" t="n">
        <v>1.17</v>
      </c>
      <c r="H5" t="n">
        <v>0</v>
      </c>
      <c r="I5" t="n">
        <v>2</v>
      </c>
      <c r="J5" t="n">
        <v>-1</v>
      </c>
      <c r="K5" t="n">
        <v>-1</v>
      </c>
      <c r="L5">
        <f>HYPERLINK("https://www.defined.fi/sol/DxtssVdyYe4wWE5f5zEgx2NqtDFbVL3ABGY62WCycHWg?maker=PNLCQcVCD26aC7ZWgRyr5ptfaR7bBrWdTFgRWwu2tvF","https://www.defined.fi/sol/DxtssVdyYe4wWE5f5zEgx2NqtDFbVL3ABGY62WCycHWg?maker=PNLCQcVCD26aC7ZWgRyr5ptfaR7bBrWdTFgRWwu2tvF")</f>
        <v/>
      </c>
      <c r="M5">
        <f>HYPERLINK("https://dexscreener.com/solana/DxtssVdyYe4wWE5f5zEgx2NqtDFbVL3ABGY62WCycHWg?maker=PNLCQcVCD26aC7ZWgRyr5ptfaR7bBrWdTFgRWwu2tvF","https://dexscreener.com/solana/DxtssVdyYe4wWE5f5zEgx2NqtDFbVL3ABGY62WCycHWg?maker=PNLCQcVCD26aC7ZWgRyr5ptfaR7bBrWdTFgRWwu2tvF")</f>
        <v/>
      </c>
    </row>
    <row r="6">
      <c r="A6" t="inlineStr">
        <is>
          <t>Dvpjz1arbePiWUZ93V9PpLBqRjts1MzEqAzTPuGBpump</t>
        </is>
      </c>
      <c r="B6" t="inlineStr">
        <is>
          <t>DINO</t>
        </is>
      </c>
      <c r="C6" t="n">
        <v>0</v>
      </c>
      <c r="D6" t="n">
        <v>0</v>
      </c>
      <c r="E6" t="n">
        <v>-1</v>
      </c>
      <c r="F6" t="n">
        <v>0</v>
      </c>
      <c r="G6" t="n">
        <v>0</v>
      </c>
      <c r="H6" t="n">
        <v>0</v>
      </c>
      <c r="I6" t="n">
        <v>1</v>
      </c>
      <c r="J6" t="n">
        <v>-1</v>
      </c>
      <c r="K6" t="n">
        <v>-1</v>
      </c>
      <c r="L6">
        <f>HYPERLINK("https://www.defined.fi/sol/Dvpjz1arbePiWUZ93V9PpLBqRjts1MzEqAzTPuGBpump?maker=PNLCQcVCD26aC7ZWgRyr5ptfaR7bBrWdTFgRWwu2tvF","https://www.defined.fi/sol/Dvpjz1arbePiWUZ93V9PpLBqRjts1MzEqAzTPuGBpump?maker=PNLCQcVCD26aC7ZWgRyr5ptfaR7bBrWdTFgRWwu2tvF")</f>
        <v/>
      </c>
      <c r="M6">
        <f>HYPERLINK("https://dexscreener.com/solana/Dvpjz1arbePiWUZ93V9PpLBqRjts1MzEqAzTPuGBpump?maker=PNLCQcVCD26aC7ZWgRyr5ptfaR7bBrWdTFgRWwu2tvF","https://dexscreener.com/solana/Dvpjz1arbePiWUZ93V9PpLBqRjts1MzEqAzTPuGBpump?maker=PNLCQcVCD26aC7ZWgRyr5ptfaR7bBrWdTFgRWwu2tvF")</f>
        <v/>
      </c>
    </row>
    <row r="7">
      <c r="A7" t="inlineStr">
        <is>
          <t>C4u9GYmTvtaGa1a7q6iijn5DK2GYe78fqEeoPwrpump</t>
        </is>
      </c>
      <c r="B7" t="inlineStr">
        <is>
          <t>WAPE</t>
        </is>
      </c>
      <c r="C7" t="n">
        <v>0</v>
      </c>
      <c r="D7" t="n">
        <v>0</v>
      </c>
      <c r="E7" t="n">
        <v>0</v>
      </c>
      <c r="F7" t="n">
        <v>0</v>
      </c>
      <c r="G7" t="n">
        <v>31.54</v>
      </c>
      <c r="H7" t="n">
        <v>0</v>
      </c>
      <c r="I7" t="n">
        <v>27</v>
      </c>
      <c r="J7" t="n">
        <v>-1</v>
      </c>
      <c r="K7" t="n">
        <v>-1</v>
      </c>
      <c r="L7">
        <f>HYPERLINK("https://www.defined.fi/sol/C4u9GYmTvtaGa1a7q6iijn5DK2GYe78fqEeoPwrpump?maker=PNLCQcVCD26aC7ZWgRyr5ptfaR7bBrWdTFgRWwu2tvF","https://www.defined.fi/sol/C4u9GYmTvtaGa1a7q6iijn5DK2GYe78fqEeoPwrpump?maker=PNLCQcVCD26aC7ZWgRyr5ptfaR7bBrWdTFgRWwu2tvF")</f>
        <v/>
      </c>
      <c r="M7">
        <f>HYPERLINK("https://dexscreener.com/solana/C4u9GYmTvtaGa1a7q6iijn5DK2GYe78fqEeoPwrpump?maker=PNLCQcVCD26aC7ZWgRyr5ptfaR7bBrWdTFgRWwu2tvF","https://dexscreener.com/solana/C4u9GYmTvtaGa1a7q6iijn5DK2GYe78fqEeoPwrpump?maker=PNLCQcVCD26aC7ZWgRyr5ptfaR7bBrWdTFgRWwu2tvF")</f>
        <v/>
      </c>
    </row>
    <row r="8">
      <c r="A8" t="inlineStr">
        <is>
          <t>Fm3VeX5qGVQRGfhoQkNgfdgvhJCiCnKZZLaadpCWpump</t>
        </is>
      </c>
      <c r="B8" t="inlineStr">
        <is>
          <t>BERA</t>
        </is>
      </c>
      <c r="C8" t="n">
        <v>0</v>
      </c>
      <c r="D8" t="n">
        <v>0</v>
      </c>
      <c r="E8" t="n">
        <v>-1</v>
      </c>
      <c r="F8" t="n">
        <v>0</v>
      </c>
      <c r="G8" t="n">
        <v>0</v>
      </c>
      <c r="H8" t="n">
        <v>0</v>
      </c>
      <c r="I8" t="n">
        <v>1</v>
      </c>
      <c r="J8" t="n">
        <v>-1</v>
      </c>
      <c r="K8" t="n">
        <v>-1</v>
      </c>
      <c r="L8">
        <f>HYPERLINK("https://www.defined.fi/sol/Fm3VeX5qGVQRGfhoQkNgfdgvhJCiCnKZZLaadpCWpump?maker=PNLCQcVCD26aC7ZWgRyr5ptfaR7bBrWdTFgRWwu2tvF","https://www.defined.fi/sol/Fm3VeX5qGVQRGfhoQkNgfdgvhJCiCnKZZLaadpCWpump?maker=PNLCQcVCD26aC7ZWgRyr5ptfaR7bBrWdTFgRWwu2tvF")</f>
        <v/>
      </c>
      <c r="M8">
        <f>HYPERLINK("https://dexscreener.com/solana/Fm3VeX5qGVQRGfhoQkNgfdgvhJCiCnKZZLaadpCWpump?maker=PNLCQcVCD26aC7ZWgRyr5ptfaR7bBrWdTFgRWwu2tvF","https://dexscreener.com/solana/Fm3VeX5qGVQRGfhoQkNgfdgvhJCiCnKZZLaadpCWpump?maker=PNLCQcVCD26aC7ZWgRyr5ptfaR7bBrWdTFgRWwu2tvF")</f>
        <v/>
      </c>
    </row>
    <row r="9">
      <c r="A9" t="inlineStr">
        <is>
          <t>J3NKxxXZcnNiMjKw9hYb2K4LUxgwB6t1FtPtQVsv3KFr</t>
        </is>
      </c>
      <c r="B9" t="inlineStr">
        <is>
          <t>SPX</t>
        </is>
      </c>
      <c r="C9" t="n">
        <v>0</v>
      </c>
      <c r="D9" t="n">
        <v>0</v>
      </c>
      <c r="E9" t="n">
        <v>0</v>
      </c>
      <c r="F9" t="n">
        <v>0</v>
      </c>
      <c r="G9" t="n">
        <v>167.73</v>
      </c>
      <c r="H9" t="n">
        <v>0</v>
      </c>
      <c r="I9" t="n">
        <v>151</v>
      </c>
      <c r="J9" t="n">
        <v>-1</v>
      </c>
      <c r="K9" t="n">
        <v>-1</v>
      </c>
      <c r="L9">
        <f>HYPERLINK("https://www.defined.fi/sol/J3NKxxXZcnNiMjKw9hYb2K4LUxgwB6t1FtPtQVsv3KFr?maker=PNLCQcVCD26aC7ZWgRyr5ptfaR7bBrWdTFgRWwu2tvF","https://www.defined.fi/sol/J3NKxxXZcnNiMjKw9hYb2K4LUxgwB6t1FtPtQVsv3KFr?maker=PNLCQcVCD26aC7ZWgRyr5ptfaR7bBrWdTFgRWwu2tvF")</f>
        <v/>
      </c>
      <c r="M9">
        <f>HYPERLINK("https://dexscreener.com/solana/J3NKxxXZcnNiMjKw9hYb2K4LUxgwB6t1FtPtQVsv3KFr?maker=PNLCQcVCD26aC7ZWgRyr5ptfaR7bBrWdTFgRWwu2tvF","https://dexscreener.com/solana/J3NKxxXZcnNiMjKw9hYb2K4LUxgwB6t1FtPtQVsv3KFr?maker=PNLCQcVCD26aC7ZWgRyr5ptfaR7bBrWdTFgRWwu2tvF")</f>
        <v/>
      </c>
    </row>
    <row r="10">
      <c r="A10" t="inlineStr">
        <is>
          <t>GFGSBt8NUqXa6w33dScPXoJQsq7iNpjLXaB7FNj5pump</t>
        </is>
      </c>
      <c r="B10" t="inlineStr">
        <is>
          <t>01</t>
        </is>
      </c>
      <c r="C10" t="n">
        <v>0</v>
      </c>
      <c r="D10" t="n">
        <v>0</v>
      </c>
      <c r="E10" t="n">
        <v>0</v>
      </c>
      <c r="F10" t="n">
        <v>0</v>
      </c>
      <c r="G10" t="n">
        <v>3.78</v>
      </c>
      <c r="H10" t="n">
        <v>0</v>
      </c>
      <c r="I10" t="n">
        <v>2</v>
      </c>
      <c r="J10" t="n">
        <v>-1</v>
      </c>
      <c r="K10" t="n">
        <v>-1</v>
      </c>
      <c r="L10">
        <f>HYPERLINK("https://www.defined.fi/sol/GFGSBt8NUqXa6w33dScPXoJQsq7iNpjLXaB7FNj5pump?maker=PNLCQcVCD26aC7ZWgRyr5ptfaR7bBrWdTFgRWwu2tvF","https://www.defined.fi/sol/GFGSBt8NUqXa6w33dScPXoJQsq7iNpjLXaB7FNj5pump?maker=PNLCQcVCD26aC7ZWgRyr5ptfaR7bBrWdTFgRWwu2tvF")</f>
        <v/>
      </c>
      <c r="M10">
        <f>HYPERLINK("https://dexscreener.com/solana/GFGSBt8NUqXa6w33dScPXoJQsq7iNpjLXaB7FNj5pump?maker=PNLCQcVCD26aC7ZWgRyr5ptfaR7bBrWdTFgRWwu2tvF","https://dexscreener.com/solana/GFGSBt8NUqXa6w33dScPXoJQsq7iNpjLXaB7FNj5pump?maker=PNLCQcVCD26aC7ZWgRyr5ptfaR7bBrWdTFgRWwu2tvF")</f>
        <v/>
      </c>
    </row>
    <row r="11">
      <c r="A11" t="inlineStr">
        <is>
          <t>CzLSujWBLFsSjncfkh59rUFqvafWcY5tzedWJSuypump</t>
        </is>
      </c>
      <c r="B11" t="inlineStr">
        <is>
          <t>GOAT</t>
        </is>
      </c>
      <c r="C11" t="n">
        <v>0</v>
      </c>
      <c r="D11" t="n">
        <v>0</v>
      </c>
      <c r="E11" t="n">
        <v>0</v>
      </c>
      <c r="F11" t="n">
        <v>0</v>
      </c>
      <c r="G11" t="n">
        <v>590.03</v>
      </c>
      <c r="H11" t="n">
        <v>0</v>
      </c>
      <c r="I11" t="n">
        <v>384</v>
      </c>
      <c r="J11" t="n">
        <v>-1</v>
      </c>
      <c r="K11" t="n">
        <v>-1</v>
      </c>
      <c r="L11">
        <f>HYPERLINK("https://www.defined.fi/sol/CzLSujWBLFsSjncfkh59rUFqvafWcY5tzedWJSuypump?maker=PNLCQcVCD26aC7ZWgRyr5ptfaR7bBrWdTFgRWwu2tvF","https://www.defined.fi/sol/CzLSujWBLFsSjncfkh59rUFqvafWcY5tzedWJSuypump?maker=PNLCQcVCD26aC7ZWgRyr5ptfaR7bBrWdTFgRWwu2tvF")</f>
        <v/>
      </c>
      <c r="M11">
        <f>HYPERLINK("https://dexscreener.com/solana/CzLSujWBLFsSjncfkh59rUFqvafWcY5tzedWJSuypump?maker=PNLCQcVCD26aC7ZWgRyr5ptfaR7bBrWdTFgRWwu2tvF","https://dexscreener.com/solana/CzLSujWBLFsSjncfkh59rUFqvafWcY5tzedWJSuypump?maker=PNLCQcVCD26aC7ZWgRyr5ptfaR7bBrWdTFgRWwu2tvF")</f>
        <v/>
      </c>
    </row>
    <row r="12">
      <c r="A12" t="inlineStr">
        <is>
          <t>FkBF9u1upwEMUPxnXjcydxxVSxgr8f3k1YXbz7G7bmtA</t>
        </is>
      </c>
      <c r="B12" t="inlineStr">
        <is>
          <t>glorp</t>
        </is>
      </c>
      <c r="C12" t="n">
        <v>0</v>
      </c>
      <c r="D12" t="n">
        <v>0</v>
      </c>
      <c r="E12" t="n">
        <v>0</v>
      </c>
      <c r="F12" t="n">
        <v>0</v>
      </c>
      <c r="G12" t="n">
        <v>22.65</v>
      </c>
      <c r="H12" t="n">
        <v>0</v>
      </c>
      <c r="I12" t="n">
        <v>11</v>
      </c>
      <c r="J12" t="n">
        <v>-1</v>
      </c>
      <c r="K12" t="n">
        <v>-1</v>
      </c>
      <c r="L12">
        <f>HYPERLINK("https://www.defined.fi/sol/FkBF9u1upwEMUPxnXjcydxxVSxgr8f3k1YXbz7G7bmtA?maker=PNLCQcVCD26aC7ZWgRyr5ptfaR7bBrWdTFgRWwu2tvF","https://www.defined.fi/sol/FkBF9u1upwEMUPxnXjcydxxVSxgr8f3k1YXbz7G7bmtA?maker=PNLCQcVCD26aC7ZWgRyr5ptfaR7bBrWdTFgRWwu2tvF")</f>
        <v/>
      </c>
      <c r="M12">
        <f>HYPERLINK("https://dexscreener.com/solana/FkBF9u1upwEMUPxnXjcydxxVSxgr8f3k1YXbz7G7bmtA?maker=PNLCQcVCD26aC7ZWgRyr5ptfaR7bBrWdTFgRWwu2tvF","https://dexscreener.com/solana/FkBF9u1upwEMUPxnXjcydxxVSxgr8f3k1YXbz7G7bmtA?maker=PNLCQcVCD26aC7ZWgRyr5ptfaR7bBrWdTFgRWwu2tvF")</f>
        <v/>
      </c>
    </row>
    <row r="13">
      <c r="A13" t="inlineStr">
        <is>
          <t>3f2jjKjnsTTNoHJYpsutUcrbwwr6kdirH9s9M4WMpump</t>
        </is>
      </c>
      <c r="B13" t="inlineStr">
        <is>
          <t>$STEWIE</t>
        </is>
      </c>
      <c r="C13" t="n">
        <v>0</v>
      </c>
      <c r="D13" t="n">
        <v>0</v>
      </c>
      <c r="E13" t="n">
        <v>-1</v>
      </c>
      <c r="F13" t="n">
        <v>0</v>
      </c>
      <c r="G13" t="n">
        <v>0</v>
      </c>
      <c r="H13" t="n">
        <v>0</v>
      </c>
      <c r="I13" t="n">
        <v>1</v>
      </c>
      <c r="J13" t="n">
        <v>-1</v>
      </c>
      <c r="K13" t="n">
        <v>-1</v>
      </c>
      <c r="L13">
        <f>HYPERLINK("https://www.defined.fi/sol/3f2jjKjnsTTNoHJYpsutUcrbwwr6kdirH9s9M4WMpump?maker=PNLCQcVCD26aC7ZWgRyr5ptfaR7bBrWdTFgRWwu2tvF","https://www.defined.fi/sol/3f2jjKjnsTTNoHJYpsutUcrbwwr6kdirH9s9M4WMpump?maker=PNLCQcVCD26aC7ZWgRyr5ptfaR7bBrWdTFgRWwu2tvF")</f>
        <v/>
      </c>
      <c r="M13">
        <f>HYPERLINK("https://dexscreener.com/solana/3f2jjKjnsTTNoHJYpsutUcrbwwr6kdirH9s9M4WMpump?maker=PNLCQcVCD26aC7ZWgRyr5ptfaR7bBrWdTFgRWwu2tvF","https://dexscreener.com/solana/3f2jjKjnsTTNoHJYpsutUcrbwwr6kdirH9s9M4WMpump?maker=PNLCQcVCD26aC7ZWgRyr5ptfaR7bBrWdTFgRWwu2tvF")</f>
        <v/>
      </c>
    </row>
    <row r="14">
      <c r="A14" t="inlineStr">
        <is>
          <t>EHHAKzPZJhQy4fc7CTaJPFsetPgKnC6JNCdv6pqsQ7Ma</t>
        </is>
      </c>
      <c r="B14" t="inlineStr">
        <is>
          <t>21e8</t>
        </is>
      </c>
      <c r="C14" t="n">
        <v>0</v>
      </c>
      <c r="D14" t="n">
        <v>0</v>
      </c>
      <c r="E14" t="n">
        <v>0</v>
      </c>
      <c r="F14" t="n">
        <v>0</v>
      </c>
      <c r="G14" t="n">
        <v>0.798</v>
      </c>
      <c r="H14" t="n">
        <v>0</v>
      </c>
      <c r="I14" t="n">
        <v>2</v>
      </c>
      <c r="J14" t="n">
        <v>-1</v>
      </c>
      <c r="K14" t="n">
        <v>-1</v>
      </c>
      <c r="L14">
        <f>HYPERLINK("https://www.defined.fi/sol/EHHAKzPZJhQy4fc7CTaJPFsetPgKnC6JNCdv6pqsQ7Ma?maker=PNLCQcVCD26aC7ZWgRyr5ptfaR7bBrWdTFgRWwu2tvF","https://www.defined.fi/sol/EHHAKzPZJhQy4fc7CTaJPFsetPgKnC6JNCdv6pqsQ7Ma?maker=PNLCQcVCD26aC7ZWgRyr5ptfaR7bBrWdTFgRWwu2tvF")</f>
        <v/>
      </c>
      <c r="M14">
        <f>HYPERLINK("https://dexscreener.com/solana/EHHAKzPZJhQy4fc7CTaJPFsetPgKnC6JNCdv6pqsQ7Ma?maker=PNLCQcVCD26aC7ZWgRyr5ptfaR7bBrWdTFgRWwu2tvF","https://dexscreener.com/solana/EHHAKzPZJhQy4fc7CTaJPFsetPgKnC6JNCdv6pqsQ7Ma?maker=PNLCQcVCD26aC7ZWgRyr5ptfaR7bBrWdTFgRWwu2tvF")</f>
        <v/>
      </c>
    </row>
    <row r="15">
      <c r="A15" t="inlineStr">
        <is>
          <t>BoAQaykj3LtkM2Brevc7cQcRAzpqcsP47nJ2rkyopump</t>
        </is>
      </c>
      <c r="B15" t="inlineStr">
        <is>
          <t>FOREST</t>
        </is>
      </c>
      <c r="C15" t="n">
        <v>0</v>
      </c>
      <c r="D15" t="n">
        <v>0</v>
      </c>
      <c r="E15" t="n">
        <v>0</v>
      </c>
      <c r="F15" t="n">
        <v>0</v>
      </c>
      <c r="G15" t="n">
        <v>113.12</v>
      </c>
      <c r="H15" t="n">
        <v>0</v>
      </c>
      <c r="I15" t="n">
        <v>68</v>
      </c>
      <c r="J15" t="n">
        <v>-1</v>
      </c>
      <c r="K15" t="n">
        <v>-1</v>
      </c>
      <c r="L15">
        <f>HYPERLINK("https://www.defined.fi/sol/BoAQaykj3LtkM2Brevc7cQcRAzpqcsP47nJ2rkyopump?maker=PNLCQcVCD26aC7ZWgRyr5ptfaR7bBrWdTFgRWwu2tvF","https://www.defined.fi/sol/BoAQaykj3LtkM2Brevc7cQcRAzpqcsP47nJ2rkyopump?maker=PNLCQcVCD26aC7ZWgRyr5ptfaR7bBrWdTFgRWwu2tvF")</f>
        <v/>
      </c>
      <c r="M15">
        <f>HYPERLINK("https://dexscreener.com/solana/BoAQaykj3LtkM2Brevc7cQcRAzpqcsP47nJ2rkyopump?maker=PNLCQcVCD26aC7ZWgRyr5ptfaR7bBrWdTFgRWwu2tvF","https://dexscreener.com/solana/BoAQaykj3LtkM2Brevc7cQcRAzpqcsP47nJ2rkyopump?maker=PNLCQcVCD26aC7ZWgRyr5ptfaR7bBrWdTFgRWwu2tvF")</f>
        <v/>
      </c>
    </row>
    <row r="16">
      <c r="A16" t="inlineStr">
        <is>
          <t>3QLMLXMNofxRAz5kJ31DBDbCsRT4TXmJy3sV6euFvp5T</t>
        </is>
      </c>
      <c r="B16" t="inlineStr">
        <is>
          <t>DICE</t>
        </is>
      </c>
      <c r="C16" t="n">
        <v>0</v>
      </c>
      <c r="D16" t="n">
        <v>0</v>
      </c>
      <c r="E16" t="n">
        <v>-1</v>
      </c>
      <c r="F16" t="n">
        <v>0</v>
      </c>
      <c r="G16" t="n">
        <v>0</v>
      </c>
      <c r="H16" t="n">
        <v>0</v>
      </c>
      <c r="I16" t="n">
        <v>1</v>
      </c>
      <c r="J16" t="n">
        <v>-1</v>
      </c>
      <c r="K16" t="n">
        <v>-1</v>
      </c>
      <c r="L16">
        <f>HYPERLINK("https://www.defined.fi/sol/3QLMLXMNofxRAz5kJ31DBDbCsRT4TXmJy3sV6euFvp5T?maker=PNLCQcVCD26aC7ZWgRyr5ptfaR7bBrWdTFgRWwu2tvF","https://www.defined.fi/sol/3QLMLXMNofxRAz5kJ31DBDbCsRT4TXmJy3sV6euFvp5T?maker=PNLCQcVCD26aC7ZWgRyr5ptfaR7bBrWdTFgRWwu2tvF")</f>
        <v/>
      </c>
      <c r="M16">
        <f>HYPERLINK("https://dexscreener.com/solana/3QLMLXMNofxRAz5kJ31DBDbCsRT4TXmJy3sV6euFvp5T?maker=PNLCQcVCD26aC7ZWgRyr5ptfaR7bBrWdTFgRWwu2tvF","https://dexscreener.com/solana/3QLMLXMNofxRAz5kJ31DBDbCsRT4TXmJy3sV6euFvp5T?maker=PNLCQcVCD26aC7ZWgRyr5ptfaR7bBrWdTFgRWwu2tvF")</f>
        <v/>
      </c>
    </row>
    <row r="17">
      <c r="A17" t="inlineStr">
        <is>
          <t>6M78DZFzKeRaVbTG8cH5R1M6dPSosK35iHayw61Npump</t>
        </is>
      </c>
      <c r="B17" t="inlineStr">
        <is>
          <t>LMEOW</t>
        </is>
      </c>
      <c r="C17" t="n">
        <v>0</v>
      </c>
      <c r="D17" t="n">
        <v>0</v>
      </c>
      <c r="E17" t="n">
        <v>-1</v>
      </c>
      <c r="F17" t="n">
        <v>0</v>
      </c>
      <c r="G17" t="n">
        <v>0</v>
      </c>
      <c r="H17" t="n">
        <v>0</v>
      </c>
      <c r="I17" t="n">
        <v>1</v>
      </c>
      <c r="J17" t="n">
        <v>-1</v>
      </c>
      <c r="K17" t="n">
        <v>-1</v>
      </c>
      <c r="L17">
        <f>HYPERLINK("https://www.defined.fi/sol/6M78DZFzKeRaVbTG8cH5R1M6dPSosK35iHayw61Npump?maker=PNLCQcVCD26aC7ZWgRyr5ptfaR7bBrWdTFgRWwu2tvF","https://www.defined.fi/sol/6M78DZFzKeRaVbTG8cH5R1M6dPSosK35iHayw61Npump?maker=PNLCQcVCD26aC7ZWgRyr5ptfaR7bBrWdTFgRWwu2tvF")</f>
        <v/>
      </c>
      <c r="M17">
        <f>HYPERLINK("https://dexscreener.com/solana/6M78DZFzKeRaVbTG8cH5R1M6dPSosK35iHayw61Npump?maker=PNLCQcVCD26aC7ZWgRyr5ptfaR7bBrWdTFgRWwu2tvF","https://dexscreener.com/solana/6M78DZFzKeRaVbTG8cH5R1M6dPSosK35iHayw61Npump?maker=PNLCQcVCD26aC7ZWgRyr5ptfaR7bBrWdTFgRWwu2tvF")</f>
        <v/>
      </c>
    </row>
    <row r="18">
      <c r="A18" t="inlineStr">
        <is>
          <t>HeJUFDxfJSzYFUuHLxkMqCgytU31G6mjP4wKviwqpump</t>
        </is>
      </c>
      <c r="B18" t="inlineStr">
        <is>
          <t>GNON</t>
        </is>
      </c>
      <c r="C18" t="n">
        <v>0</v>
      </c>
      <c r="D18" t="n">
        <v>0</v>
      </c>
      <c r="E18" t="n">
        <v>0</v>
      </c>
      <c r="F18" t="n">
        <v>0</v>
      </c>
      <c r="G18" t="n">
        <v>232.09</v>
      </c>
      <c r="H18" t="n">
        <v>0</v>
      </c>
      <c r="I18" t="n">
        <v>110</v>
      </c>
      <c r="J18" t="n">
        <v>-1</v>
      </c>
      <c r="K18" t="n">
        <v>-1</v>
      </c>
      <c r="L18">
        <f>HYPERLINK("https://www.defined.fi/sol/HeJUFDxfJSzYFUuHLxkMqCgytU31G6mjP4wKviwqpump?maker=PNLCQcVCD26aC7ZWgRyr5ptfaR7bBrWdTFgRWwu2tvF","https://www.defined.fi/sol/HeJUFDxfJSzYFUuHLxkMqCgytU31G6mjP4wKviwqpump?maker=PNLCQcVCD26aC7ZWgRyr5ptfaR7bBrWdTFgRWwu2tvF")</f>
        <v/>
      </c>
      <c r="M18">
        <f>HYPERLINK("https://dexscreener.com/solana/HeJUFDxfJSzYFUuHLxkMqCgytU31G6mjP4wKviwqpump?maker=PNLCQcVCD26aC7ZWgRyr5ptfaR7bBrWdTFgRWwu2tvF","https://dexscreener.com/solana/HeJUFDxfJSzYFUuHLxkMqCgytU31G6mjP4wKviwqpump?maker=PNLCQcVCD26aC7ZWgRyr5ptfaR7bBrWdTFgRWwu2tvF")</f>
        <v/>
      </c>
    </row>
    <row r="19">
      <c r="A19" t="inlineStr">
        <is>
          <t>GVwpWU5PtJFHS1mH35sHmsRN1XWUwRV3Qo94h5Lepump</t>
        </is>
      </c>
      <c r="B19" t="inlineStr">
        <is>
          <t>CATGF</t>
        </is>
      </c>
      <c r="C19" t="n">
        <v>0</v>
      </c>
      <c r="D19" t="n">
        <v>0</v>
      </c>
      <c r="E19" t="n">
        <v>0</v>
      </c>
      <c r="F19" t="n">
        <v>0</v>
      </c>
      <c r="G19" t="n">
        <v>27.5</v>
      </c>
      <c r="H19" t="n">
        <v>0</v>
      </c>
      <c r="I19" t="n">
        <v>13</v>
      </c>
      <c r="J19" t="n">
        <v>-1</v>
      </c>
      <c r="K19" t="n">
        <v>-1</v>
      </c>
      <c r="L19">
        <f>HYPERLINK("https://www.defined.fi/sol/GVwpWU5PtJFHS1mH35sHmsRN1XWUwRV3Qo94h5Lepump?maker=PNLCQcVCD26aC7ZWgRyr5ptfaR7bBrWdTFgRWwu2tvF","https://www.defined.fi/sol/GVwpWU5PtJFHS1mH35sHmsRN1XWUwRV3Qo94h5Lepump?maker=PNLCQcVCD26aC7ZWgRyr5ptfaR7bBrWdTFgRWwu2tvF")</f>
        <v/>
      </c>
      <c r="M19">
        <f>HYPERLINK("https://dexscreener.com/solana/GVwpWU5PtJFHS1mH35sHmsRN1XWUwRV3Qo94h5Lepump?maker=PNLCQcVCD26aC7ZWgRyr5ptfaR7bBrWdTFgRWwu2tvF","https://dexscreener.com/solana/GVwpWU5PtJFHS1mH35sHmsRN1XWUwRV3Qo94h5Lepump?maker=PNLCQcVCD26aC7ZWgRyr5ptfaR7bBrWdTFgRWwu2tvF")</f>
        <v/>
      </c>
    </row>
    <row r="20">
      <c r="A20" t="inlineStr">
        <is>
          <t>JB2wezZLdzWfnaCfHxLg193RS3Rh51ThiXxEDWQDpump</t>
        </is>
      </c>
      <c r="B20" t="inlineStr">
        <is>
          <t>LABUBU</t>
        </is>
      </c>
      <c r="C20" t="n">
        <v>0</v>
      </c>
      <c r="D20" t="n">
        <v>0</v>
      </c>
      <c r="E20" t="n">
        <v>0</v>
      </c>
      <c r="F20" t="n">
        <v>0</v>
      </c>
      <c r="G20" t="n">
        <v>56.95</v>
      </c>
      <c r="H20" t="n">
        <v>0</v>
      </c>
      <c r="I20" t="n">
        <v>77</v>
      </c>
      <c r="J20" t="n">
        <v>-1</v>
      </c>
      <c r="K20" t="n">
        <v>-1</v>
      </c>
      <c r="L20">
        <f>HYPERLINK("https://www.defined.fi/sol/JB2wezZLdzWfnaCfHxLg193RS3Rh51ThiXxEDWQDpump?maker=PNLCQcVCD26aC7ZWgRyr5ptfaR7bBrWdTFgRWwu2tvF","https://www.defined.fi/sol/JB2wezZLdzWfnaCfHxLg193RS3Rh51ThiXxEDWQDpump?maker=PNLCQcVCD26aC7ZWgRyr5ptfaR7bBrWdTFgRWwu2tvF")</f>
        <v/>
      </c>
      <c r="M20">
        <f>HYPERLINK("https://dexscreener.com/solana/JB2wezZLdzWfnaCfHxLg193RS3Rh51ThiXxEDWQDpump?maker=PNLCQcVCD26aC7ZWgRyr5ptfaR7bBrWdTFgRWwu2tvF","https://dexscreener.com/solana/JB2wezZLdzWfnaCfHxLg193RS3Rh51ThiXxEDWQDpump?maker=PNLCQcVCD26aC7ZWgRyr5ptfaR7bBrWdTFgRWwu2tvF")</f>
        <v/>
      </c>
    </row>
    <row r="21">
      <c r="A21" t="inlineStr">
        <is>
          <t>984GBL7PhceChtN64NWLdBb49rSQXX7ozpdkEbR1pump</t>
        </is>
      </c>
      <c r="B21" t="inlineStr">
        <is>
          <t>APES</t>
        </is>
      </c>
      <c r="C21" t="n">
        <v>0</v>
      </c>
      <c r="D21" t="n">
        <v>0</v>
      </c>
      <c r="E21" t="n">
        <v>0</v>
      </c>
      <c r="F21" t="n">
        <v>0</v>
      </c>
      <c r="G21" t="n">
        <v>21.17</v>
      </c>
      <c r="H21" t="n">
        <v>0</v>
      </c>
      <c r="I21" t="n">
        <v>27</v>
      </c>
      <c r="J21" t="n">
        <v>-1</v>
      </c>
      <c r="K21" t="n">
        <v>-1</v>
      </c>
      <c r="L21">
        <f>HYPERLINK("https://www.defined.fi/sol/984GBL7PhceChtN64NWLdBb49rSQXX7ozpdkEbR1pump?maker=PNLCQcVCD26aC7ZWgRyr5ptfaR7bBrWdTFgRWwu2tvF","https://www.defined.fi/sol/984GBL7PhceChtN64NWLdBb49rSQXX7ozpdkEbR1pump?maker=PNLCQcVCD26aC7ZWgRyr5ptfaR7bBrWdTFgRWwu2tvF")</f>
        <v/>
      </c>
      <c r="M21">
        <f>HYPERLINK("https://dexscreener.com/solana/984GBL7PhceChtN64NWLdBb49rSQXX7ozpdkEbR1pump?maker=PNLCQcVCD26aC7ZWgRyr5ptfaR7bBrWdTFgRWwu2tvF","https://dexscreener.com/solana/984GBL7PhceChtN64NWLdBb49rSQXX7ozpdkEbR1pump?maker=PNLCQcVCD26aC7ZWgRyr5ptfaR7bBrWdTFgRWwu2tvF")</f>
        <v/>
      </c>
    </row>
    <row r="22">
      <c r="A22" t="inlineStr">
        <is>
          <t>2sggvb11cuNDw6zEbrcNNSbyzGqJWPfq1HPmNxpspump</t>
        </is>
      </c>
      <c r="B22" t="inlineStr">
        <is>
          <t>TETE</t>
        </is>
      </c>
      <c r="C22" t="n">
        <v>0</v>
      </c>
      <c r="D22" t="n">
        <v>0</v>
      </c>
      <c r="E22" t="n">
        <v>-1</v>
      </c>
      <c r="F22" t="n">
        <v>0</v>
      </c>
      <c r="G22" t="n">
        <v>0</v>
      </c>
      <c r="H22" t="n">
        <v>0</v>
      </c>
      <c r="I22" t="n">
        <v>1</v>
      </c>
      <c r="J22" t="n">
        <v>-1</v>
      </c>
      <c r="K22" t="n">
        <v>-1</v>
      </c>
      <c r="L22">
        <f>HYPERLINK("https://www.defined.fi/sol/2sggvb11cuNDw6zEbrcNNSbyzGqJWPfq1HPmNxpspump?maker=PNLCQcVCD26aC7ZWgRyr5ptfaR7bBrWdTFgRWwu2tvF","https://www.defined.fi/sol/2sggvb11cuNDw6zEbrcNNSbyzGqJWPfq1HPmNxpspump?maker=PNLCQcVCD26aC7ZWgRyr5ptfaR7bBrWdTFgRWwu2tvF")</f>
        <v/>
      </c>
      <c r="M22">
        <f>HYPERLINK("https://dexscreener.com/solana/2sggvb11cuNDw6zEbrcNNSbyzGqJWPfq1HPmNxpspump?maker=PNLCQcVCD26aC7ZWgRyr5ptfaR7bBrWdTFgRWwu2tvF","https://dexscreener.com/solana/2sggvb11cuNDw6zEbrcNNSbyzGqJWPfq1HPmNxpspump?maker=PNLCQcVCD26aC7ZWgRyr5ptfaR7bBrWdTFgRWwu2tvF")</f>
        <v/>
      </c>
    </row>
    <row r="23">
      <c r="A23" t="inlineStr">
        <is>
          <t>ED5nyyWEzpPPiWimP8vYm7sD7TD3LAt3Q3gRTWHzPJBY</t>
        </is>
      </c>
      <c r="B23" t="inlineStr">
        <is>
          <t>MOODENG</t>
        </is>
      </c>
      <c r="C23" t="n">
        <v>0</v>
      </c>
      <c r="D23" t="n">
        <v>0</v>
      </c>
      <c r="E23" t="n">
        <v>0</v>
      </c>
      <c r="F23" t="n">
        <v>0</v>
      </c>
      <c r="G23" t="n">
        <v>649.46</v>
      </c>
      <c r="H23" t="n">
        <v>0</v>
      </c>
      <c r="I23" t="n">
        <v>775</v>
      </c>
      <c r="J23" t="n">
        <v>-1</v>
      </c>
      <c r="K23" t="n">
        <v>-1</v>
      </c>
      <c r="L23">
        <f>HYPERLINK("https://www.defined.fi/sol/ED5nyyWEzpPPiWimP8vYm7sD7TD3LAt3Q3gRTWHzPJBY?maker=PNLCQcVCD26aC7ZWgRyr5ptfaR7bBrWdTFgRWwu2tvF","https://www.defined.fi/sol/ED5nyyWEzpPPiWimP8vYm7sD7TD3LAt3Q3gRTWHzPJBY?maker=PNLCQcVCD26aC7ZWgRyr5ptfaR7bBrWdTFgRWwu2tvF")</f>
        <v/>
      </c>
      <c r="M23">
        <f>HYPERLINK("https://dexscreener.com/solana/ED5nyyWEzpPPiWimP8vYm7sD7TD3LAt3Q3gRTWHzPJBY?maker=PNLCQcVCD26aC7ZWgRyr5ptfaR7bBrWdTFgRWwu2tvF","https://dexscreener.com/solana/ED5nyyWEzpPPiWimP8vYm7sD7TD3LAt3Q3gRTWHzPJBY?maker=PNLCQcVCD26aC7ZWgRyr5ptfaR7bBrWdTFgRWwu2tvF")</f>
        <v/>
      </c>
    </row>
    <row r="24">
      <c r="A24" t="inlineStr">
        <is>
          <t>958DjnTc66XpZ1diJZTKNVzQ9B6foadCZPtRCxVspump</t>
        </is>
      </c>
      <c r="B24" t="inlineStr">
        <is>
          <t>APEPE</t>
        </is>
      </c>
      <c r="C24" t="n">
        <v>0</v>
      </c>
      <c r="D24" t="n">
        <v>0</v>
      </c>
      <c r="E24" t="n">
        <v>-1</v>
      </c>
      <c r="F24" t="n">
        <v>0</v>
      </c>
      <c r="G24" t="n">
        <v>0</v>
      </c>
      <c r="H24" t="n">
        <v>0</v>
      </c>
      <c r="I24" t="n">
        <v>1</v>
      </c>
      <c r="J24" t="n">
        <v>-1</v>
      </c>
      <c r="K24" t="n">
        <v>-1</v>
      </c>
      <c r="L24">
        <f>HYPERLINK("https://www.defined.fi/sol/958DjnTc66XpZ1diJZTKNVzQ9B6foadCZPtRCxVspump?maker=PNLCQcVCD26aC7ZWgRyr5ptfaR7bBrWdTFgRWwu2tvF","https://www.defined.fi/sol/958DjnTc66XpZ1diJZTKNVzQ9B6foadCZPtRCxVspump?maker=PNLCQcVCD26aC7ZWgRyr5ptfaR7bBrWdTFgRWwu2tvF")</f>
        <v/>
      </c>
      <c r="M24">
        <f>HYPERLINK("https://dexscreener.com/solana/958DjnTc66XpZ1diJZTKNVzQ9B6foadCZPtRCxVspump?maker=PNLCQcVCD26aC7ZWgRyr5ptfaR7bBrWdTFgRWwu2tvF","https://dexscreener.com/solana/958DjnTc66XpZ1diJZTKNVzQ9B6foadCZPtRCxVspump?maker=PNLCQcVCD26aC7ZWgRyr5ptfaR7bBrWdTFgRWwu2tvF")</f>
        <v/>
      </c>
    </row>
    <row r="25">
      <c r="A25" t="inlineStr">
        <is>
          <t>8wZvGcGePvWEa8tKQUYctMXFSkqS39scozVU9xBVrUjY</t>
        </is>
      </c>
      <c r="B25" t="inlineStr">
        <is>
          <t>Remilia</t>
        </is>
      </c>
      <c r="C25" t="n">
        <v>0</v>
      </c>
      <c r="D25" t="n">
        <v>0</v>
      </c>
      <c r="E25" t="n">
        <v>0</v>
      </c>
      <c r="F25" t="n">
        <v>0</v>
      </c>
      <c r="G25" t="n">
        <v>74.87</v>
      </c>
      <c r="H25" t="n">
        <v>0</v>
      </c>
      <c r="I25" t="n">
        <v>44</v>
      </c>
      <c r="J25" t="n">
        <v>-1</v>
      </c>
      <c r="K25" t="n">
        <v>-1</v>
      </c>
      <c r="L25">
        <f>HYPERLINK("https://www.defined.fi/sol/8wZvGcGePvWEa8tKQUYctMXFSkqS39scozVU9xBVrUjY?maker=PNLCQcVCD26aC7ZWgRyr5ptfaR7bBrWdTFgRWwu2tvF","https://www.defined.fi/sol/8wZvGcGePvWEa8tKQUYctMXFSkqS39scozVU9xBVrUjY?maker=PNLCQcVCD26aC7ZWgRyr5ptfaR7bBrWdTFgRWwu2tvF")</f>
        <v/>
      </c>
      <c r="M25">
        <f>HYPERLINK("https://dexscreener.com/solana/8wZvGcGePvWEa8tKQUYctMXFSkqS39scozVU9xBVrUjY?maker=PNLCQcVCD26aC7ZWgRyr5ptfaR7bBrWdTFgRWwu2tvF","https://dexscreener.com/solana/8wZvGcGePvWEa8tKQUYctMXFSkqS39scozVU9xBVrUjY?maker=PNLCQcVCD26aC7ZWgRyr5ptfaR7bBrWdTFgRWwu2tvF")</f>
        <v/>
      </c>
    </row>
    <row r="26">
      <c r="A26" t="inlineStr">
        <is>
          <t>E6AujzX54E1ZoPDFP2CyG3HHUVKygEkp6DRqig61pump</t>
        </is>
      </c>
      <c r="B26" t="inlineStr">
        <is>
          <t>Pochita</t>
        </is>
      </c>
      <c r="C26" t="n">
        <v>0</v>
      </c>
      <c r="D26" t="n">
        <v>0</v>
      </c>
      <c r="E26" t="n">
        <v>0</v>
      </c>
      <c r="F26" t="n">
        <v>0</v>
      </c>
      <c r="G26" t="n">
        <v>290.84</v>
      </c>
      <c r="H26" t="n">
        <v>0</v>
      </c>
      <c r="I26" t="n">
        <v>319</v>
      </c>
      <c r="J26" t="n">
        <v>-1</v>
      </c>
      <c r="K26" t="n">
        <v>-1</v>
      </c>
      <c r="L26">
        <f>HYPERLINK("https://www.defined.fi/sol/E6AujzX54E1ZoPDFP2CyG3HHUVKygEkp6DRqig61pump?maker=PNLCQcVCD26aC7ZWgRyr5ptfaR7bBrWdTFgRWwu2tvF","https://www.defined.fi/sol/E6AujzX54E1ZoPDFP2CyG3HHUVKygEkp6DRqig61pump?maker=PNLCQcVCD26aC7ZWgRyr5ptfaR7bBrWdTFgRWwu2tvF")</f>
        <v/>
      </c>
      <c r="M26">
        <f>HYPERLINK("https://dexscreener.com/solana/E6AujzX54E1ZoPDFP2CyG3HHUVKygEkp6DRqig61pump?maker=PNLCQcVCD26aC7ZWgRyr5ptfaR7bBrWdTFgRWwu2tvF","https://dexscreener.com/solana/E6AujzX54E1ZoPDFP2CyG3HHUVKygEkp6DRqig61pump?maker=PNLCQcVCD26aC7ZWgRyr5ptfaR7bBrWdTFgRWwu2tvF")</f>
        <v/>
      </c>
    </row>
    <row r="27">
      <c r="A27" t="inlineStr">
        <is>
          <t>634wUm6ftzwy8EzFCJgby15PVcEQJzCrZnVkeWAWpump</t>
        </is>
      </c>
      <c r="B27" t="inlineStr">
        <is>
          <t>CLICKER</t>
        </is>
      </c>
      <c r="C27" t="n">
        <v>0</v>
      </c>
      <c r="D27" t="n">
        <v>0</v>
      </c>
      <c r="E27" t="n">
        <v>-1</v>
      </c>
      <c r="F27" t="n">
        <v>0</v>
      </c>
      <c r="G27" t="n">
        <v>0</v>
      </c>
      <c r="H27" t="n">
        <v>0</v>
      </c>
      <c r="I27" t="n">
        <v>1</v>
      </c>
      <c r="J27" t="n">
        <v>-1</v>
      </c>
      <c r="K27" t="n">
        <v>-1</v>
      </c>
      <c r="L27">
        <f>HYPERLINK("https://www.defined.fi/sol/634wUm6ftzwy8EzFCJgby15PVcEQJzCrZnVkeWAWpump?maker=PNLCQcVCD26aC7ZWgRyr5ptfaR7bBrWdTFgRWwu2tvF","https://www.defined.fi/sol/634wUm6ftzwy8EzFCJgby15PVcEQJzCrZnVkeWAWpump?maker=PNLCQcVCD26aC7ZWgRyr5ptfaR7bBrWdTFgRWwu2tvF")</f>
        <v/>
      </c>
      <c r="M27">
        <f>HYPERLINK("https://dexscreener.com/solana/634wUm6ftzwy8EzFCJgby15PVcEQJzCrZnVkeWAWpump?maker=PNLCQcVCD26aC7ZWgRyr5ptfaR7bBrWdTFgRWwu2tvF","https://dexscreener.com/solana/634wUm6ftzwy8EzFCJgby15PVcEQJzCrZnVkeWAWpump?maker=PNLCQcVCD26aC7ZWgRyr5ptfaR7bBrWdTFgRWwu2tvF")</f>
        <v/>
      </c>
    </row>
    <row r="28">
      <c r="A28" t="inlineStr">
        <is>
          <t>3iUwqRkVgy18QXKQXKHmLLv9RtuqcXEm1bQu71KYpump</t>
        </is>
      </c>
      <c r="B28" t="inlineStr">
        <is>
          <t>SATAN</t>
        </is>
      </c>
      <c r="C28" t="n">
        <v>0</v>
      </c>
      <c r="D28" t="n">
        <v>0</v>
      </c>
      <c r="E28" t="n">
        <v>-1</v>
      </c>
      <c r="F28" t="n">
        <v>0</v>
      </c>
      <c r="G28" t="n">
        <v>0</v>
      </c>
      <c r="H28" t="n">
        <v>0</v>
      </c>
      <c r="I28" t="n">
        <v>1</v>
      </c>
      <c r="J28" t="n">
        <v>-1</v>
      </c>
      <c r="K28" t="n">
        <v>-1</v>
      </c>
      <c r="L28">
        <f>HYPERLINK("https://www.defined.fi/sol/3iUwqRkVgy18QXKQXKHmLLv9RtuqcXEm1bQu71KYpump?maker=PNLCQcVCD26aC7ZWgRyr5ptfaR7bBrWdTFgRWwu2tvF","https://www.defined.fi/sol/3iUwqRkVgy18QXKQXKHmLLv9RtuqcXEm1bQu71KYpump?maker=PNLCQcVCD26aC7ZWgRyr5ptfaR7bBrWdTFgRWwu2tvF")</f>
        <v/>
      </c>
      <c r="M28">
        <f>HYPERLINK("https://dexscreener.com/solana/3iUwqRkVgy18QXKQXKHmLLv9RtuqcXEm1bQu71KYpump?maker=PNLCQcVCD26aC7ZWgRyr5ptfaR7bBrWdTFgRWwu2tvF","https://dexscreener.com/solana/3iUwqRkVgy18QXKQXKHmLLv9RtuqcXEm1bQu71KYpump?maker=PNLCQcVCD26aC7ZWgRyr5ptfaR7bBrWdTFgRWwu2tvF")</f>
        <v/>
      </c>
    </row>
    <row r="29">
      <c r="A29" t="inlineStr">
        <is>
          <t>BVoFXcjNSQ8fHGNc2aeS52rLXwag52PHK2aQJsrkpump</t>
        </is>
      </c>
      <c r="B29" t="inlineStr">
        <is>
          <t>CCRU</t>
        </is>
      </c>
      <c r="C29" t="n">
        <v>0</v>
      </c>
      <c r="D29" t="n">
        <v>0</v>
      </c>
      <c r="E29" t="n">
        <v>0</v>
      </c>
      <c r="F29" t="n">
        <v>0</v>
      </c>
      <c r="G29" t="n">
        <v>44.07</v>
      </c>
      <c r="H29" t="n">
        <v>0</v>
      </c>
      <c r="I29" t="n">
        <v>17</v>
      </c>
      <c r="J29" t="n">
        <v>-1</v>
      </c>
      <c r="K29" t="n">
        <v>-1</v>
      </c>
      <c r="L29">
        <f>HYPERLINK("https://www.defined.fi/sol/BVoFXcjNSQ8fHGNc2aeS52rLXwag52PHK2aQJsrkpump?maker=PNLCQcVCD26aC7ZWgRyr5ptfaR7bBrWdTFgRWwu2tvF","https://www.defined.fi/sol/BVoFXcjNSQ8fHGNc2aeS52rLXwag52PHK2aQJsrkpump?maker=PNLCQcVCD26aC7ZWgRyr5ptfaR7bBrWdTFgRWwu2tvF")</f>
        <v/>
      </c>
      <c r="M29">
        <f>HYPERLINK("https://dexscreener.com/solana/BVoFXcjNSQ8fHGNc2aeS52rLXwag52PHK2aQJsrkpump?maker=PNLCQcVCD26aC7ZWgRyr5ptfaR7bBrWdTFgRWwu2tvF","https://dexscreener.com/solana/BVoFXcjNSQ8fHGNc2aeS52rLXwag52PHK2aQJsrkpump?maker=PNLCQcVCD26aC7ZWgRyr5ptfaR7bBrWdTFgRWwu2tvF")</f>
        <v/>
      </c>
    </row>
    <row r="30">
      <c r="A30" t="inlineStr">
        <is>
          <t>CUzSRjBvqFFq45mg6j9oyQrDxyUTHEKM2xqKzDkZpump</t>
        </is>
      </c>
      <c r="B30" t="inlineStr">
        <is>
          <t>SYDNEY</t>
        </is>
      </c>
      <c r="C30" t="n">
        <v>0</v>
      </c>
      <c r="D30" t="n">
        <v>0</v>
      </c>
      <c r="E30" t="n">
        <v>0</v>
      </c>
      <c r="F30" t="n">
        <v>0</v>
      </c>
      <c r="G30" t="n">
        <v>77.23999999999999</v>
      </c>
      <c r="H30" t="n">
        <v>0</v>
      </c>
      <c r="I30" t="n">
        <v>48</v>
      </c>
      <c r="J30" t="n">
        <v>-1</v>
      </c>
      <c r="K30" t="n">
        <v>-1</v>
      </c>
      <c r="L30">
        <f>HYPERLINK("https://www.defined.fi/sol/CUzSRjBvqFFq45mg6j9oyQrDxyUTHEKM2xqKzDkZpump?maker=PNLCQcVCD26aC7ZWgRyr5ptfaR7bBrWdTFgRWwu2tvF","https://www.defined.fi/sol/CUzSRjBvqFFq45mg6j9oyQrDxyUTHEKM2xqKzDkZpump?maker=PNLCQcVCD26aC7ZWgRyr5ptfaR7bBrWdTFgRWwu2tvF")</f>
        <v/>
      </c>
      <c r="M30">
        <f>HYPERLINK("https://dexscreener.com/solana/CUzSRjBvqFFq45mg6j9oyQrDxyUTHEKM2xqKzDkZpump?maker=PNLCQcVCD26aC7ZWgRyr5ptfaR7bBrWdTFgRWwu2tvF","https://dexscreener.com/solana/CUzSRjBvqFFq45mg6j9oyQrDxyUTHEKM2xqKzDkZpump?maker=PNLCQcVCD26aC7ZWgRyr5ptfaR7bBrWdTFgRWwu2tvF")</f>
        <v/>
      </c>
    </row>
    <row r="31">
      <c r="A31" t="inlineStr">
        <is>
          <t>CzrhFQpfALuSkxjUPRi8FzHJgrWoMPz6L9YPMFV8UyxQ</t>
        </is>
      </c>
      <c r="B31" t="inlineStr">
        <is>
          <t>PEDOFWOG</t>
        </is>
      </c>
      <c r="C31" t="n">
        <v>0</v>
      </c>
      <c r="D31" t="n">
        <v>0</v>
      </c>
      <c r="E31" t="n">
        <v>-1</v>
      </c>
      <c r="F31" t="n">
        <v>0</v>
      </c>
      <c r="G31" t="n">
        <v>0</v>
      </c>
      <c r="H31" t="n">
        <v>0</v>
      </c>
      <c r="I31" t="n">
        <v>1</v>
      </c>
      <c r="J31" t="n">
        <v>-1</v>
      </c>
      <c r="K31" t="n">
        <v>-1</v>
      </c>
      <c r="L31">
        <f>HYPERLINK("https://www.defined.fi/sol/CzrhFQpfALuSkxjUPRi8FzHJgrWoMPz6L9YPMFV8UyxQ?maker=PNLCQcVCD26aC7ZWgRyr5ptfaR7bBrWdTFgRWwu2tvF","https://www.defined.fi/sol/CzrhFQpfALuSkxjUPRi8FzHJgrWoMPz6L9YPMFV8UyxQ?maker=PNLCQcVCD26aC7ZWgRyr5ptfaR7bBrWdTFgRWwu2tvF")</f>
        <v/>
      </c>
      <c r="M31">
        <f>HYPERLINK("https://dexscreener.com/solana/CzrhFQpfALuSkxjUPRi8FzHJgrWoMPz6L9YPMFV8UyxQ?maker=PNLCQcVCD26aC7ZWgRyr5ptfaR7bBrWdTFgRWwu2tvF","https://dexscreener.com/solana/CzrhFQpfALuSkxjUPRi8FzHJgrWoMPz6L9YPMFV8UyxQ?maker=PNLCQcVCD26aC7ZWgRyr5ptfaR7bBrWdTFgRWwu2tvF")</f>
        <v/>
      </c>
    </row>
    <row r="32">
      <c r="A32" t="inlineStr">
        <is>
          <t>54qU44eHyC4rYakEg6JpsYeR1KtQqWPvQRsr6VVpump</t>
        </is>
      </c>
      <c r="B32" t="inlineStr">
        <is>
          <t>TROLLI</t>
        </is>
      </c>
      <c r="C32" t="n">
        <v>0</v>
      </c>
      <c r="D32" t="n">
        <v>0</v>
      </c>
      <c r="E32" t="n">
        <v>-1</v>
      </c>
      <c r="F32" t="n">
        <v>0</v>
      </c>
      <c r="G32" t="n">
        <v>0</v>
      </c>
      <c r="H32" t="n">
        <v>0</v>
      </c>
      <c r="I32" t="n">
        <v>1</v>
      </c>
      <c r="J32" t="n">
        <v>-1</v>
      </c>
      <c r="K32" t="n">
        <v>-1</v>
      </c>
      <c r="L32">
        <f>HYPERLINK("https://www.defined.fi/sol/54qU44eHyC4rYakEg6JpsYeR1KtQqWPvQRsr6VVpump?maker=PNLCQcVCD26aC7ZWgRyr5ptfaR7bBrWdTFgRWwu2tvF","https://www.defined.fi/sol/54qU44eHyC4rYakEg6JpsYeR1KtQqWPvQRsr6VVpump?maker=PNLCQcVCD26aC7ZWgRyr5ptfaR7bBrWdTFgRWwu2tvF")</f>
        <v/>
      </c>
      <c r="M32">
        <f>HYPERLINK("https://dexscreener.com/solana/54qU44eHyC4rYakEg6JpsYeR1KtQqWPvQRsr6VVpump?maker=PNLCQcVCD26aC7ZWgRyr5ptfaR7bBrWdTFgRWwu2tvF","https://dexscreener.com/solana/54qU44eHyC4rYakEg6JpsYeR1KtQqWPvQRsr6VVpump?maker=PNLCQcVCD26aC7ZWgRyr5ptfaR7bBrWdTFgRWwu2tvF")</f>
        <v/>
      </c>
    </row>
    <row r="33">
      <c r="A33" t="inlineStr">
        <is>
          <t>3or1p8Ev2gKoCzGXQHAngJ8vTKGDiS67yTTrwhWmMftw</t>
        </is>
      </c>
      <c r="B33" t="inlineStr">
        <is>
          <t>GOAT</t>
        </is>
      </c>
      <c r="C33" t="n">
        <v>0</v>
      </c>
      <c r="D33" t="n">
        <v>0</v>
      </c>
      <c r="E33" t="n">
        <v>0</v>
      </c>
      <c r="F33" t="n">
        <v>0</v>
      </c>
      <c r="G33" t="n">
        <v>0.627</v>
      </c>
      <c r="H33" t="n">
        <v>0</v>
      </c>
      <c r="I33" t="n">
        <v>3</v>
      </c>
      <c r="J33" t="n">
        <v>-1</v>
      </c>
      <c r="K33" t="n">
        <v>-1</v>
      </c>
      <c r="L33">
        <f>HYPERLINK("https://www.defined.fi/sol/3or1p8Ev2gKoCzGXQHAngJ8vTKGDiS67yTTrwhWmMftw?maker=PNLCQcVCD26aC7ZWgRyr5ptfaR7bBrWdTFgRWwu2tvF","https://www.defined.fi/sol/3or1p8Ev2gKoCzGXQHAngJ8vTKGDiS67yTTrwhWmMftw?maker=PNLCQcVCD26aC7ZWgRyr5ptfaR7bBrWdTFgRWwu2tvF")</f>
        <v/>
      </c>
      <c r="M33">
        <f>HYPERLINK("https://dexscreener.com/solana/3or1p8Ev2gKoCzGXQHAngJ8vTKGDiS67yTTrwhWmMftw?maker=PNLCQcVCD26aC7ZWgRyr5ptfaR7bBrWdTFgRWwu2tvF","https://dexscreener.com/solana/3or1p8Ev2gKoCzGXQHAngJ8vTKGDiS67yTTrwhWmMftw?maker=PNLCQcVCD26aC7ZWgRyr5ptfaR7bBrWdTFgRWwu2tvF")</f>
        <v/>
      </c>
    </row>
    <row r="34">
      <c r="A34" t="inlineStr">
        <is>
          <t>9WwQBoPS38sv5ZPXaGy6kTzdYbNeHZzm27hkfXrJpump</t>
        </is>
      </c>
      <c r="B34" t="inlineStr">
        <is>
          <t>unknown_9WwQ</t>
        </is>
      </c>
      <c r="C34" t="n">
        <v>0</v>
      </c>
      <c r="D34" t="n">
        <v>0</v>
      </c>
      <c r="E34" t="n">
        <v>0</v>
      </c>
      <c r="F34" t="n">
        <v>0</v>
      </c>
      <c r="G34" t="n">
        <v>11.87</v>
      </c>
      <c r="H34" t="n">
        <v>0</v>
      </c>
      <c r="I34" t="n">
        <v>14</v>
      </c>
      <c r="J34" t="n">
        <v>-1</v>
      </c>
      <c r="K34" t="n">
        <v>-1</v>
      </c>
      <c r="L34">
        <f>HYPERLINK("https://www.defined.fi/sol/9WwQBoPS38sv5ZPXaGy6kTzdYbNeHZzm27hkfXrJpump?maker=PNLCQcVCD26aC7ZWgRyr5ptfaR7bBrWdTFgRWwu2tvF","https://www.defined.fi/sol/9WwQBoPS38sv5ZPXaGy6kTzdYbNeHZzm27hkfXrJpump?maker=PNLCQcVCD26aC7ZWgRyr5ptfaR7bBrWdTFgRWwu2tvF")</f>
        <v/>
      </c>
      <c r="M34">
        <f>HYPERLINK("https://dexscreener.com/solana/9WwQBoPS38sv5ZPXaGy6kTzdYbNeHZzm27hkfXrJpump?maker=PNLCQcVCD26aC7ZWgRyr5ptfaR7bBrWdTFgRWwu2tvF","https://dexscreener.com/solana/9WwQBoPS38sv5ZPXaGy6kTzdYbNeHZzm27hkfXrJpump?maker=PNLCQcVCD26aC7ZWgRyr5ptfaR7bBrWdTFgRWwu2tvF")</f>
        <v/>
      </c>
    </row>
    <row r="35">
      <c r="A35" t="inlineStr">
        <is>
          <t>DFVa5f8FtnwAimjL9NhqT8V1XZWxTQm8LomTcXERqPoi</t>
        </is>
      </c>
      <c r="B35" t="inlineStr">
        <is>
          <t>MARU</t>
        </is>
      </c>
      <c r="C35" t="n">
        <v>0</v>
      </c>
      <c r="D35" t="n">
        <v>0</v>
      </c>
      <c r="E35" t="n">
        <v>0</v>
      </c>
      <c r="F35" t="n">
        <v>0</v>
      </c>
      <c r="G35" t="n">
        <v>6.52</v>
      </c>
      <c r="H35" t="n">
        <v>0</v>
      </c>
      <c r="I35" t="n">
        <v>28</v>
      </c>
      <c r="J35" t="n">
        <v>-1</v>
      </c>
      <c r="K35" t="n">
        <v>-1</v>
      </c>
      <c r="L35">
        <f>HYPERLINK("https://www.defined.fi/sol/DFVa5f8FtnwAimjL9NhqT8V1XZWxTQm8LomTcXERqPoi?maker=PNLCQcVCD26aC7ZWgRyr5ptfaR7bBrWdTFgRWwu2tvF","https://www.defined.fi/sol/DFVa5f8FtnwAimjL9NhqT8V1XZWxTQm8LomTcXERqPoi?maker=PNLCQcVCD26aC7ZWgRyr5ptfaR7bBrWdTFgRWwu2tvF")</f>
        <v/>
      </c>
      <c r="M35">
        <f>HYPERLINK("https://dexscreener.com/solana/DFVa5f8FtnwAimjL9NhqT8V1XZWxTQm8LomTcXERqPoi?maker=PNLCQcVCD26aC7ZWgRyr5ptfaR7bBrWdTFgRWwu2tvF","https://dexscreener.com/solana/DFVa5f8FtnwAimjL9NhqT8V1XZWxTQm8LomTcXERqPoi?maker=PNLCQcVCD26aC7ZWgRyr5ptfaR7bBrWdTFgRWwu2tvF")</f>
        <v/>
      </c>
    </row>
    <row r="36">
      <c r="A36" t="inlineStr">
        <is>
          <t>J2mR8AUhNdQe72uoLbbEfp8DsuSFj8KVD5Kmc4rQpump</t>
        </is>
      </c>
      <c r="B36" t="inlineStr">
        <is>
          <t>NEETBUX</t>
        </is>
      </c>
      <c r="C36" t="n">
        <v>0</v>
      </c>
      <c r="D36" t="n">
        <v>0</v>
      </c>
      <c r="E36" t="n">
        <v>-1</v>
      </c>
      <c r="F36" t="n">
        <v>0</v>
      </c>
      <c r="G36" t="n">
        <v>0</v>
      </c>
      <c r="H36" t="n">
        <v>0</v>
      </c>
      <c r="I36" t="n">
        <v>1</v>
      </c>
      <c r="J36" t="n">
        <v>-1</v>
      </c>
      <c r="K36" t="n">
        <v>-1</v>
      </c>
      <c r="L36">
        <f>HYPERLINK("https://www.defined.fi/sol/J2mR8AUhNdQe72uoLbbEfp8DsuSFj8KVD5Kmc4rQpump?maker=PNLCQcVCD26aC7ZWgRyr5ptfaR7bBrWdTFgRWwu2tvF","https://www.defined.fi/sol/J2mR8AUhNdQe72uoLbbEfp8DsuSFj8KVD5Kmc4rQpump?maker=PNLCQcVCD26aC7ZWgRyr5ptfaR7bBrWdTFgRWwu2tvF")</f>
        <v/>
      </c>
      <c r="M36">
        <f>HYPERLINK("https://dexscreener.com/solana/J2mR8AUhNdQe72uoLbbEfp8DsuSFj8KVD5Kmc4rQpump?maker=PNLCQcVCD26aC7ZWgRyr5ptfaR7bBrWdTFgRWwu2tvF","https://dexscreener.com/solana/J2mR8AUhNdQe72uoLbbEfp8DsuSFj8KVD5Kmc4rQpump?maker=PNLCQcVCD26aC7ZWgRyr5ptfaR7bBrWdTFgRWwu2tvF")</f>
        <v/>
      </c>
    </row>
    <row r="37">
      <c r="A37" t="inlineStr">
        <is>
          <t>2JRACotHdhxhXgGEM9AVM5XrQVhg3oxz1uNnTvG4xqdh</t>
        </is>
      </c>
      <c r="B37" t="inlineStr">
        <is>
          <t>PONK</t>
        </is>
      </c>
      <c r="C37" t="n">
        <v>0</v>
      </c>
      <c r="D37" t="n">
        <v>0</v>
      </c>
      <c r="E37" t="n">
        <v>-1</v>
      </c>
      <c r="F37" t="n">
        <v>0</v>
      </c>
      <c r="G37" t="n">
        <v>0</v>
      </c>
      <c r="H37" t="n">
        <v>0</v>
      </c>
      <c r="I37" t="n">
        <v>1</v>
      </c>
      <c r="J37" t="n">
        <v>-1</v>
      </c>
      <c r="K37" t="n">
        <v>-1</v>
      </c>
      <c r="L37">
        <f>HYPERLINK("https://www.defined.fi/sol/2JRACotHdhxhXgGEM9AVM5XrQVhg3oxz1uNnTvG4xqdh?maker=PNLCQcVCD26aC7ZWgRyr5ptfaR7bBrWdTFgRWwu2tvF","https://www.defined.fi/sol/2JRACotHdhxhXgGEM9AVM5XrQVhg3oxz1uNnTvG4xqdh?maker=PNLCQcVCD26aC7ZWgRyr5ptfaR7bBrWdTFgRWwu2tvF")</f>
        <v/>
      </c>
      <c r="M37">
        <f>HYPERLINK("https://dexscreener.com/solana/2JRACotHdhxhXgGEM9AVM5XrQVhg3oxz1uNnTvG4xqdh?maker=PNLCQcVCD26aC7ZWgRyr5ptfaR7bBrWdTFgRWwu2tvF","https://dexscreener.com/solana/2JRACotHdhxhXgGEM9AVM5XrQVhg3oxz1uNnTvG4xqdh?maker=PNLCQcVCD26aC7ZWgRyr5ptfaR7bBrWdTFgRWwu2tvF")</f>
        <v/>
      </c>
    </row>
    <row r="38">
      <c r="A38" t="inlineStr">
        <is>
          <t>Gf4RNrfLhLiauTdu56hF9ijo9od4xTkekekP3WervQpH</t>
        </is>
      </c>
      <c r="B38" t="inlineStr">
        <is>
          <t>WAAALADY</t>
        </is>
      </c>
      <c r="C38" t="n">
        <v>0</v>
      </c>
      <c r="D38" t="n">
        <v>0</v>
      </c>
      <c r="E38" t="n">
        <v>0</v>
      </c>
      <c r="F38" t="n">
        <v>0</v>
      </c>
      <c r="G38" t="n">
        <v>0.397</v>
      </c>
      <c r="H38" t="n">
        <v>0</v>
      </c>
      <c r="I38" t="n">
        <v>5</v>
      </c>
      <c r="J38" t="n">
        <v>-1</v>
      </c>
      <c r="K38" t="n">
        <v>-1</v>
      </c>
      <c r="L38">
        <f>HYPERLINK("https://www.defined.fi/sol/Gf4RNrfLhLiauTdu56hF9ijo9od4xTkekekP3WervQpH?maker=PNLCQcVCD26aC7ZWgRyr5ptfaR7bBrWdTFgRWwu2tvF","https://www.defined.fi/sol/Gf4RNrfLhLiauTdu56hF9ijo9od4xTkekekP3WervQpH?maker=PNLCQcVCD26aC7ZWgRyr5ptfaR7bBrWdTFgRWwu2tvF")</f>
        <v/>
      </c>
      <c r="M38">
        <f>HYPERLINK("https://dexscreener.com/solana/Gf4RNrfLhLiauTdu56hF9ijo9od4xTkekekP3WervQpH?maker=PNLCQcVCD26aC7ZWgRyr5ptfaR7bBrWdTFgRWwu2tvF","https://dexscreener.com/solana/Gf4RNrfLhLiauTdu56hF9ijo9od4xTkekekP3WervQpH?maker=PNLCQcVCD26aC7ZWgRyr5ptfaR7bBrWdTFgRWwu2tvF")</f>
        <v/>
      </c>
    </row>
    <row r="39">
      <c r="A39" t="inlineStr">
        <is>
          <t>DhqViYG2T1N3B4xziTx22aPW4rwGKkvpcF5shrD8pump</t>
        </is>
      </c>
      <c r="B39" t="inlineStr">
        <is>
          <t>AOE</t>
        </is>
      </c>
      <c r="C39" t="n">
        <v>0</v>
      </c>
      <c r="D39" t="n">
        <v>0</v>
      </c>
      <c r="E39" t="n">
        <v>0</v>
      </c>
      <c r="F39" t="n">
        <v>0</v>
      </c>
      <c r="G39" t="n">
        <v>5.78</v>
      </c>
      <c r="H39" t="n">
        <v>0</v>
      </c>
      <c r="I39" t="n">
        <v>3</v>
      </c>
      <c r="J39" t="n">
        <v>-1</v>
      </c>
      <c r="K39" t="n">
        <v>-1</v>
      </c>
      <c r="L39">
        <f>HYPERLINK("https://www.defined.fi/sol/DhqViYG2T1N3B4xziTx22aPW4rwGKkvpcF5shrD8pump?maker=PNLCQcVCD26aC7ZWgRyr5ptfaR7bBrWdTFgRWwu2tvF","https://www.defined.fi/sol/DhqViYG2T1N3B4xziTx22aPW4rwGKkvpcF5shrD8pump?maker=PNLCQcVCD26aC7ZWgRyr5ptfaR7bBrWdTFgRWwu2tvF")</f>
        <v/>
      </c>
      <c r="M39">
        <f>HYPERLINK("https://dexscreener.com/solana/DhqViYG2T1N3B4xziTx22aPW4rwGKkvpcF5shrD8pump?maker=PNLCQcVCD26aC7ZWgRyr5ptfaR7bBrWdTFgRWwu2tvF","https://dexscreener.com/solana/DhqViYG2T1N3B4xziTx22aPW4rwGKkvpcF5shrD8pump?maker=PNLCQcVCD26aC7ZWgRyr5ptfaR7bBrWdTFgRWwu2tvF")</f>
        <v/>
      </c>
    </row>
    <row r="40">
      <c r="A40" t="inlineStr">
        <is>
          <t>PLwQtnPwFJHk7JULhtE9op4XCzYQAYcQ8vVKPM6pump</t>
        </is>
      </c>
      <c r="B40" t="inlineStr">
        <is>
          <t>LYCAN</t>
        </is>
      </c>
      <c r="C40" t="n">
        <v>0</v>
      </c>
      <c r="D40" t="n">
        <v>0</v>
      </c>
      <c r="E40" t="n">
        <v>-1</v>
      </c>
      <c r="F40" t="n">
        <v>0</v>
      </c>
      <c r="G40" t="n">
        <v>0</v>
      </c>
      <c r="H40" t="n">
        <v>0</v>
      </c>
      <c r="I40" t="n">
        <v>1</v>
      </c>
      <c r="J40" t="n">
        <v>-1</v>
      </c>
      <c r="K40" t="n">
        <v>-1</v>
      </c>
      <c r="L40">
        <f>HYPERLINK("https://www.defined.fi/sol/PLwQtnPwFJHk7JULhtE9op4XCzYQAYcQ8vVKPM6pump?maker=PNLCQcVCD26aC7ZWgRyr5ptfaR7bBrWdTFgRWwu2tvF","https://www.defined.fi/sol/PLwQtnPwFJHk7JULhtE9op4XCzYQAYcQ8vVKPM6pump?maker=PNLCQcVCD26aC7ZWgRyr5ptfaR7bBrWdTFgRWwu2tvF")</f>
        <v/>
      </c>
      <c r="M40">
        <f>HYPERLINK("https://dexscreener.com/solana/PLwQtnPwFJHk7JULhtE9op4XCzYQAYcQ8vVKPM6pump?maker=PNLCQcVCD26aC7ZWgRyr5ptfaR7bBrWdTFgRWwu2tvF","https://dexscreener.com/solana/PLwQtnPwFJHk7JULhtE9op4XCzYQAYcQ8vVKPM6pump?maker=PNLCQcVCD26aC7ZWgRyr5ptfaR7bBrWdTFgRWwu2tvF")</f>
        <v/>
      </c>
    </row>
    <row r="41">
      <c r="A41" t="inlineStr">
        <is>
          <t>FbgJxKXtQbRyWP4N5uRFELY4ya4g72WFzdkd8eRZpump</t>
        </is>
      </c>
      <c r="B41" t="inlineStr">
        <is>
          <t>MSLCAT</t>
        </is>
      </c>
      <c r="C41" t="n">
        <v>0</v>
      </c>
      <c r="D41" t="n">
        <v>0</v>
      </c>
      <c r="E41" t="n">
        <v>0</v>
      </c>
      <c r="F41" t="n">
        <v>0</v>
      </c>
      <c r="G41" t="n">
        <v>0.122</v>
      </c>
      <c r="H41" t="n">
        <v>0</v>
      </c>
      <c r="I41" t="n">
        <v>3</v>
      </c>
      <c r="J41" t="n">
        <v>-1</v>
      </c>
      <c r="K41" t="n">
        <v>-1</v>
      </c>
      <c r="L41">
        <f>HYPERLINK("https://www.defined.fi/sol/FbgJxKXtQbRyWP4N5uRFELY4ya4g72WFzdkd8eRZpump?maker=PNLCQcVCD26aC7ZWgRyr5ptfaR7bBrWdTFgRWwu2tvF","https://www.defined.fi/sol/FbgJxKXtQbRyWP4N5uRFELY4ya4g72WFzdkd8eRZpump?maker=PNLCQcVCD26aC7ZWgRyr5ptfaR7bBrWdTFgRWwu2tvF")</f>
        <v/>
      </c>
      <c r="M41">
        <f>HYPERLINK("https://dexscreener.com/solana/FbgJxKXtQbRyWP4N5uRFELY4ya4g72WFzdkd8eRZpump?maker=PNLCQcVCD26aC7ZWgRyr5ptfaR7bBrWdTFgRWwu2tvF","https://dexscreener.com/solana/FbgJxKXtQbRyWP4N5uRFELY4ya4g72WFzdkd8eRZpump?maker=PNLCQcVCD26aC7ZWgRyr5ptfaR7bBrWdTFgRWwu2tvF")</f>
        <v/>
      </c>
    </row>
    <row r="42">
      <c r="A42" t="inlineStr">
        <is>
          <t>7vfCXTUXx5WJV5JADk17DUJ4ksgau7utNKj4b963voxs</t>
        </is>
      </c>
      <c r="B42" t="inlineStr">
        <is>
          <t>WETH</t>
        </is>
      </c>
      <c r="C42" t="n">
        <v>0</v>
      </c>
      <c r="D42" t="n">
        <v>0</v>
      </c>
      <c r="E42" t="n">
        <v>0</v>
      </c>
      <c r="F42" t="n">
        <v>0</v>
      </c>
      <c r="G42" t="n">
        <v>1.81</v>
      </c>
      <c r="H42" t="n">
        <v>1</v>
      </c>
      <c r="I42" t="n">
        <v>5</v>
      </c>
      <c r="J42" t="n">
        <v>-1</v>
      </c>
      <c r="K42" t="n">
        <v>-1</v>
      </c>
      <c r="L42">
        <f>HYPERLINK("https://www.defined.fi/sol/7vfCXTUXx5WJV5JADk17DUJ4ksgau7utNKj4b963voxs?maker=PNLCQcVCD26aC7ZWgRyr5ptfaR7bBrWdTFgRWwu2tvF","https://www.defined.fi/sol/7vfCXTUXx5WJV5JADk17DUJ4ksgau7utNKj4b963voxs?maker=PNLCQcVCD26aC7ZWgRyr5ptfaR7bBrWdTFgRWwu2tvF")</f>
        <v/>
      </c>
      <c r="M42">
        <f>HYPERLINK("https://dexscreener.com/solana/7vfCXTUXx5WJV5JADk17DUJ4ksgau7utNKj4b963voxs?maker=PNLCQcVCD26aC7ZWgRyr5ptfaR7bBrWdTFgRWwu2tvF","https://dexscreener.com/solana/7vfCXTUXx5WJV5JADk17DUJ4ksgau7utNKj4b963voxs?maker=PNLCQcVCD26aC7ZWgRyr5ptfaR7bBrWdTFgRWwu2tvF")</f>
        <v/>
      </c>
    </row>
    <row r="43">
      <c r="A43" t="inlineStr">
        <is>
          <t>dFVMDELpHeSL4CfCmNiuGS6XRyxSAgP7AwW266Lpump</t>
        </is>
      </c>
      <c r="B43" t="inlineStr">
        <is>
          <t>cog/acc</t>
        </is>
      </c>
      <c r="C43" t="n">
        <v>0</v>
      </c>
      <c r="D43" t="n">
        <v>0</v>
      </c>
      <c r="E43" t="n">
        <v>0</v>
      </c>
      <c r="F43" t="n">
        <v>0</v>
      </c>
      <c r="G43" t="n">
        <v>11.41</v>
      </c>
      <c r="H43" t="n">
        <v>0</v>
      </c>
      <c r="I43" t="n">
        <v>7</v>
      </c>
      <c r="J43" t="n">
        <v>-1</v>
      </c>
      <c r="K43" t="n">
        <v>-1</v>
      </c>
      <c r="L43">
        <f>HYPERLINK("https://www.defined.fi/sol/dFVMDELpHeSL4CfCmNiuGS6XRyxSAgP7AwW266Lpump?maker=PNLCQcVCD26aC7ZWgRyr5ptfaR7bBrWdTFgRWwu2tvF","https://www.defined.fi/sol/dFVMDELpHeSL4CfCmNiuGS6XRyxSAgP7AwW266Lpump?maker=PNLCQcVCD26aC7ZWgRyr5ptfaR7bBrWdTFgRWwu2tvF")</f>
        <v/>
      </c>
      <c r="M43">
        <f>HYPERLINK("https://dexscreener.com/solana/dFVMDELpHeSL4CfCmNiuGS6XRyxSAgP7AwW266Lpump?maker=PNLCQcVCD26aC7ZWgRyr5ptfaR7bBrWdTFgRWwu2tvF","https://dexscreener.com/solana/dFVMDELpHeSL4CfCmNiuGS6XRyxSAgP7AwW266Lpump?maker=PNLCQcVCD26aC7ZWgRyr5ptfaR7bBrWdTFgRWwu2tvF")</f>
        <v/>
      </c>
    </row>
    <row r="44">
      <c r="A44" t="inlineStr">
        <is>
          <t>4amstKcbziHCqwev9esMtRGDTdjHSviiNXT7WtajgjUq</t>
        </is>
      </c>
      <c r="B44" t="inlineStr">
        <is>
          <t>HACHI</t>
        </is>
      </c>
      <c r="C44" t="n">
        <v>0</v>
      </c>
      <c r="D44" t="n">
        <v>0</v>
      </c>
      <c r="E44" t="n">
        <v>0</v>
      </c>
      <c r="F44" t="n">
        <v>0</v>
      </c>
      <c r="G44" t="n">
        <v>28.74</v>
      </c>
      <c r="H44" t="n">
        <v>0</v>
      </c>
      <c r="I44" t="n">
        <v>23</v>
      </c>
      <c r="J44" t="n">
        <v>-1</v>
      </c>
      <c r="K44" t="n">
        <v>-1</v>
      </c>
      <c r="L44">
        <f>HYPERLINK("https://www.defined.fi/sol/4amstKcbziHCqwev9esMtRGDTdjHSviiNXT7WtajgjUq?maker=PNLCQcVCD26aC7ZWgRyr5ptfaR7bBrWdTFgRWwu2tvF","https://www.defined.fi/sol/4amstKcbziHCqwev9esMtRGDTdjHSviiNXT7WtajgjUq?maker=PNLCQcVCD26aC7ZWgRyr5ptfaR7bBrWdTFgRWwu2tvF")</f>
        <v/>
      </c>
      <c r="M44">
        <f>HYPERLINK("https://dexscreener.com/solana/4amstKcbziHCqwev9esMtRGDTdjHSviiNXT7WtajgjUq?maker=PNLCQcVCD26aC7ZWgRyr5ptfaR7bBrWdTFgRWwu2tvF","https://dexscreener.com/solana/4amstKcbziHCqwev9esMtRGDTdjHSviiNXT7WtajgjUq?maker=PNLCQcVCD26aC7ZWgRyr5ptfaR7bBrWdTFgRWwu2tvF")</f>
        <v/>
      </c>
    </row>
    <row r="45">
      <c r="A45" t="inlineStr">
        <is>
          <t>H2zb37x5nyW1yeCzVn2RecQFCdt8JK9ZioxqSNsFpump</t>
        </is>
      </c>
      <c r="B45" t="inlineStr">
        <is>
          <t>REN</t>
        </is>
      </c>
      <c r="C45" t="n">
        <v>0</v>
      </c>
      <c r="D45" t="n">
        <v>0</v>
      </c>
      <c r="E45" t="n">
        <v>0</v>
      </c>
      <c r="F45" t="n">
        <v>0</v>
      </c>
      <c r="G45" t="n">
        <v>0.905</v>
      </c>
      <c r="H45" t="n">
        <v>0</v>
      </c>
      <c r="I45" t="n">
        <v>2</v>
      </c>
      <c r="J45" t="n">
        <v>-1</v>
      </c>
      <c r="K45" t="n">
        <v>-1</v>
      </c>
      <c r="L45">
        <f>HYPERLINK("https://www.defined.fi/sol/H2zb37x5nyW1yeCzVn2RecQFCdt8JK9ZioxqSNsFpump?maker=PNLCQcVCD26aC7ZWgRyr5ptfaR7bBrWdTFgRWwu2tvF","https://www.defined.fi/sol/H2zb37x5nyW1yeCzVn2RecQFCdt8JK9ZioxqSNsFpump?maker=PNLCQcVCD26aC7ZWgRyr5ptfaR7bBrWdTFgRWwu2tvF")</f>
        <v/>
      </c>
      <c r="M45">
        <f>HYPERLINK("https://dexscreener.com/solana/H2zb37x5nyW1yeCzVn2RecQFCdt8JK9ZioxqSNsFpump?maker=PNLCQcVCD26aC7ZWgRyr5ptfaR7bBrWdTFgRWwu2tvF","https://dexscreener.com/solana/H2zb37x5nyW1yeCzVn2RecQFCdt8JK9ZioxqSNsFpump?maker=PNLCQcVCD26aC7ZWgRyr5ptfaR7bBrWdTFgRWwu2tvF")</f>
        <v/>
      </c>
    </row>
    <row r="46">
      <c r="A46" t="inlineStr">
        <is>
          <t>BQCexRWggJukVENsvkb7AmUBriVqTEA7ixC4GPE1XJ16</t>
        </is>
      </c>
      <c r="B46" t="inlineStr">
        <is>
          <t>desy</t>
        </is>
      </c>
      <c r="C46" t="n">
        <v>0</v>
      </c>
      <c r="D46" t="n">
        <v>0</v>
      </c>
      <c r="E46" t="n">
        <v>0</v>
      </c>
      <c r="F46" t="n">
        <v>0</v>
      </c>
      <c r="G46" t="n">
        <v>6.48</v>
      </c>
      <c r="H46" t="n">
        <v>0</v>
      </c>
      <c r="I46" t="n">
        <v>3</v>
      </c>
      <c r="J46" t="n">
        <v>-1</v>
      </c>
      <c r="K46" t="n">
        <v>-1</v>
      </c>
      <c r="L46">
        <f>HYPERLINK("https://www.defined.fi/sol/BQCexRWggJukVENsvkb7AmUBriVqTEA7ixC4GPE1XJ16?maker=PNLCQcVCD26aC7ZWgRyr5ptfaR7bBrWdTFgRWwu2tvF","https://www.defined.fi/sol/BQCexRWggJukVENsvkb7AmUBriVqTEA7ixC4GPE1XJ16?maker=PNLCQcVCD26aC7ZWgRyr5ptfaR7bBrWdTFgRWwu2tvF")</f>
        <v/>
      </c>
      <c r="M46">
        <f>HYPERLINK("https://dexscreener.com/solana/BQCexRWggJukVENsvkb7AmUBriVqTEA7ixC4GPE1XJ16?maker=PNLCQcVCD26aC7ZWgRyr5ptfaR7bBrWdTFgRWwu2tvF","https://dexscreener.com/solana/BQCexRWggJukVENsvkb7AmUBriVqTEA7ixC4GPE1XJ16?maker=PNLCQcVCD26aC7ZWgRyr5ptfaR7bBrWdTFgRWwu2tvF")</f>
        <v/>
      </c>
    </row>
    <row r="47">
      <c r="A47" t="inlineStr">
        <is>
          <t>Axprarc5dAgqvRV62A8B8nKy6Q7StEn6VTZm4ZqZpump</t>
        </is>
      </c>
      <c r="B47" t="inlineStr">
        <is>
          <t>McRetardio</t>
        </is>
      </c>
      <c r="C47" t="n">
        <v>0</v>
      </c>
      <c r="D47" t="n">
        <v>0</v>
      </c>
      <c r="E47" t="n">
        <v>0</v>
      </c>
      <c r="F47" t="n">
        <v>0</v>
      </c>
      <c r="G47" t="n">
        <v>0.373</v>
      </c>
      <c r="H47" t="n">
        <v>0</v>
      </c>
      <c r="I47" t="n">
        <v>2</v>
      </c>
      <c r="J47" t="n">
        <v>-1</v>
      </c>
      <c r="K47" t="n">
        <v>-1</v>
      </c>
      <c r="L47">
        <f>HYPERLINK("https://www.defined.fi/sol/Axprarc5dAgqvRV62A8B8nKy6Q7StEn6VTZm4ZqZpump?maker=PNLCQcVCD26aC7ZWgRyr5ptfaR7bBrWdTFgRWwu2tvF","https://www.defined.fi/sol/Axprarc5dAgqvRV62A8B8nKy6Q7StEn6VTZm4ZqZpump?maker=PNLCQcVCD26aC7ZWgRyr5ptfaR7bBrWdTFgRWwu2tvF")</f>
        <v/>
      </c>
      <c r="M47">
        <f>HYPERLINK("https://dexscreener.com/solana/Axprarc5dAgqvRV62A8B8nKy6Q7StEn6VTZm4ZqZpump?maker=PNLCQcVCD26aC7ZWgRyr5ptfaR7bBrWdTFgRWwu2tvF","https://dexscreener.com/solana/Axprarc5dAgqvRV62A8B8nKy6Q7StEn6VTZm4ZqZpump?maker=PNLCQcVCD26aC7ZWgRyr5ptfaR7bBrWdTFgRWwu2tvF")</f>
        <v/>
      </c>
    </row>
    <row r="48">
      <c r="A48" t="inlineStr">
        <is>
          <t>HGHSk8PyCuuWBDUbR6D1LyRjabPg8Rh1gvKi3rq4KH77</t>
        </is>
      </c>
      <c r="B48" t="inlineStr">
        <is>
          <t>DOOKEY</t>
        </is>
      </c>
      <c r="C48" t="n">
        <v>0</v>
      </c>
      <c r="D48" t="n">
        <v>0</v>
      </c>
      <c r="E48" t="n">
        <v>-1</v>
      </c>
      <c r="F48" t="n">
        <v>0</v>
      </c>
      <c r="G48" t="n">
        <v>0</v>
      </c>
      <c r="H48" t="n">
        <v>0</v>
      </c>
      <c r="I48" t="n">
        <v>1</v>
      </c>
      <c r="J48" t="n">
        <v>-1</v>
      </c>
      <c r="K48" t="n">
        <v>-1</v>
      </c>
      <c r="L48">
        <f>HYPERLINK("https://www.defined.fi/sol/HGHSk8PyCuuWBDUbR6D1LyRjabPg8Rh1gvKi3rq4KH77?maker=PNLCQcVCD26aC7ZWgRyr5ptfaR7bBrWdTFgRWwu2tvF","https://www.defined.fi/sol/HGHSk8PyCuuWBDUbR6D1LyRjabPg8Rh1gvKi3rq4KH77?maker=PNLCQcVCD26aC7ZWgRyr5ptfaR7bBrWdTFgRWwu2tvF")</f>
        <v/>
      </c>
      <c r="M48">
        <f>HYPERLINK("https://dexscreener.com/solana/HGHSk8PyCuuWBDUbR6D1LyRjabPg8Rh1gvKi3rq4KH77?maker=PNLCQcVCD26aC7ZWgRyr5ptfaR7bBrWdTFgRWwu2tvF","https://dexscreener.com/solana/HGHSk8PyCuuWBDUbR6D1LyRjabPg8Rh1gvKi3rq4KH77?maker=PNLCQcVCD26aC7ZWgRyr5ptfaR7bBrWdTFgRWwu2tvF")</f>
        <v/>
      </c>
    </row>
    <row r="49">
      <c r="A49" t="inlineStr">
        <is>
          <t>HxxM7dF3hoN5awdBahtdaU4jGzvt9JbMB8ahUifezV6N</t>
        </is>
      </c>
      <c r="B49" t="inlineStr">
        <is>
          <t>GM</t>
        </is>
      </c>
      <c r="C49" t="n">
        <v>0</v>
      </c>
      <c r="D49" t="n">
        <v>0</v>
      </c>
      <c r="E49" t="n">
        <v>-1</v>
      </c>
      <c r="F49" t="n">
        <v>0</v>
      </c>
      <c r="G49" t="n">
        <v>5.99</v>
      </c>
      <c r="H49" t="n">
        <v>0</v>
      </c>
      <c r="I49" t="n">
        <v>4</v>
      </c>
      <c r="J49" t="n">
        <v>-1</v>
      </c>
      <c r="K49" t="n">
        <v>-1</v>
      </c>
      <c r="L49">
        <f>HYPERLINK("https://www.defined.fi/sol/HxxM7dF3hoN5awdBahtdaU4jGzvt9JbMB8ahUifezV6N?maker=PNLCQcVCD26aC7ZWgRyr5ptfaR7bBrWdTFgRWwu2tvF","https://www.defined.fi/sol/HxxM7dF3hoN5awdBahtdaU4jGzvt9JbMB8ahUifezV6N?maker=PNLCQcVCD26aC7ZWgRyr5ptfaR7bBrWdTFgRWwu2tvF")</f>
        <v/>
      </c>
      <c r="M49">
        <f>HYPERLINK("https://dexscreener.com/solana/HxxM7dF3hoN5awdBahtdaU4jGzvt9JbMB8ahUifezV6N?maker=PNLCQcVCD26aC7ZWgRyr5ptfaR7bBrWdTFgRWwu2tvF","https://dexscreener.com/solana/HxxM7dF3hoN5awdBahtdaU4jGzvt9JbMB8ahUifezV6N?maker=PNLCQcVCD26aC7ZWgRyr5ptfaR7bBrWdTFgRWwu2tvF")</f>
        <v/>
      </c>
    </row>
    <row r="50">
      <c r="A50" t="inlineStr">
        <is>
          <t>4UTEFQjNMvfQF5NT8mVfXdMAKoL7hS7i9U4mMVAzpump</t>
        </is>
      </c>
      <c r="B50" t="inlineStr">
        <is>
          <t>$1</t>
        </is>
      </c>
      <c r="C50" t="n">
        <v>0</v>
      </c>
      <c r="D50" t="n">
        <v>0</v>
      </c>
      <c r="E50" t="n">
        <v>0</v>
      </c>
      <c r="F50" t="n">
        <v>0</v>
      </c>
      <c r="G50" t="n">
        <v>9.34</v>
      </c>
      <c r="H50" t="n">
        <v>0</v>
      </c>
      <c r="I50" t="n">
        <v>4</v>
      </c>
      <c r="J50" t="n">
        <v>-1</v>
      </c>
      <c r="K50" t="n">
        <v>-1</v>
      </c>
      <c r="L50">
        <f>HYPERLINK("https://www.defined.fi/sol/4UTEFQjNMvfQF5NT8mVfXdMAKoL7hS7i9U4mMVAzpump?maker=PNLCQcVCD26aC7ZWgRyr5ptfaR7bBrWdTFgRWwu2tvF","https://www.defined.fi/sol/4UTEFQjNMvfQF5NT8mVfXdMAKoL7hS7i9U4mMVAzpump?maker=PNLCQcVCD26aC7ZWgRyr5ptfaR7bBrWdTFgRWwu2tvF")</f>
        <v/>
      </c>
      <c r="M50">
        <f>HYPERLINK("https://dexscreener.com/solana/4UTEFQjNMvfQF5NT8mVfXdMAKoL7hS7i9U4mMVAzpump?maker=PNLCQcVCD26aC7ZWgRyr5ptfaR7bBrWdTFgRWwu2tvF","https://dexscreener.com/solana/4UTEFQjNMvfQF5NT8mVfXdMAKoL7hS7i9U4mMVAzpump?maker=PNLCQcVCD26aC7ZWgRyr5ptfaR7bBrWdTFgRWwu2tvF")</f>
        <v/>
      </c>
    </row>
    <row r="51">
      <c r="A51" t="inlineStr">
        <is>
          <t>9MeByFRcvECHYkmbVtkKcYPRtwntfvB9H3VmsEbppump</t>
        </is>
      </c>
      <c r="B51" t="inlineStr">
        <is>
          <t>ARBISH</t>
        </is>
      </c>
      <c r="C51" t="n">
        <v>0</v>
      </c>
      <c r="D51" t="n">
        <v>0</v>
      </c>
      <c r="E51" t="n">
        <v>-1</v>
      </c>
      <c r="F51" t="n">
        <v>0</v>
      </c>
      <c r="G51" t="n">
        <v>0</v>
      </c>
      <c r="H51" t="n">
        <v>0</v>
      </c>
      <c r="I51" t="n">
        <v>1</v>
      </c>
      <c r="J51" t="n">
        <v>-1</v>
      </c>
      <c r="K51" t="n">
        <v>-1</v>
      </c>
      <c r="L51">
        <f>HYPERLINK("https://www.defined.fi/sol/9MeByFRcvECHYkmbVtkKcYPRtwntfvB9H3VmsEbppump?maker=PNLCQcVCD26aC7ZWgRyr5ptfaR7bBrWdTFgRWwu2tvF","https://www.defined.fi/sol/9MeByFRcvECHYkmbVtkKcYPRtwntfvB9H3VmsEbppump?maker=PNLCQcVCD26aC7ZWgRyr5ptfaR7bBrWdTFgRWwu2tvF")</f>
        <v/>
      </c>
      <c r="M51">
        <f>HYPERLINK("https://dexscreener.com/solana/9MeByFRcvECHYkmbVtkKcYPRtwntfvB9H3VmsEbppump?maker=PNLCQcVCD26aC7ZWgRyr5ptfaR7bBrWdTFgRWwu2tvF","https://dexscreener.com/solana/9MeByFRcvECHYkmbVtkKcYPRtwntfvB9H3VmsEbppump?maker=PNLCQcVCD26aC7ZWgRyr5ptfaR7bBrWdTFgRWwu2tvF")</f>
        <v/>
      </c>
    </row>
    <row r="52">
      <c r="A52" t="inlineStr">
        <is>
          <t>EpHwoiUMALCGAi7YUhdhAqUkqzxmFJh6d1thrXgpump</t>
        </is>
      </c>
      <c r="B52" t="inlineStr">
        <is>
          <t>unknown_EpHw</t>
        </is>
      </c>
      <c r="C52" t="n">
        <v>0</v>
      </c>
      <c r="D52" t="n">
        <v>0</v>
      </c>
      <c r="E52" t="n">
        <v>0</v>
      </c>
      <c r="F52" t="n">
        <v>0</v>
      </c>
      <c r="G52" t="n">
        <v>3.33</v>
      </c>
      <c r="H52" t="n">
        <v>0</v>
      </c>
      <c r="I52" t="n">
        <v>9</v>
      </c>
      <c r="J52" t="n">
        <v>-1</v>
      </c>
      <c r="K52" t="n">
        <v>-1</v>
      </c>
      <c r="L52">
        <f>HYPERLINK("https://www.defined.fi/sol/EpHwoiUMALCGAi7YUhdhAqUkqzxmFJh6d1thrXgpump?maker=PNLCQcVCD26aC7ZWgRyr5ptfaR7bBrWdTFgRWwu2tvF","https://www.defined.fi/sol/EpHwoiUMALCGAi7YUhdhAqUkqzxmFJh6d1thrXgpump?maker=PNLCQcVCD26aC7ZWgRyr5ptfaR7bBrWdTFgRWwu2tvF")</f>
        <v/>
      </c>
      <c r="M52">
        <f>HYPERLINK("https://dexscreener.com/solana/EpHwoiUMALCGAi7YUhdhAqUkqzxmFJh6d1thrXgpump?maker=PNLCQcVCD26aC7ZWgRyr5ptfaR7bBrWdTFgRWwu2tvF","https://dexscreener.com/solana/EpHwoiUMALCGAi7YUhdhAqUkqzxmFJh6d1thrXgpump?maker=PNLCQcVCD26aC7ZWgRyr5ptfaR7bBrWdTFgRWwu2tvF")</f>
        <v/>
      </c>
    </row>
    <row r="53">
      <c r="A53" t="inlineStr">
        <is>
          <t>ASYYqwd3opdXHmmK3KSDHrtB1gCmZzB8PA8QVbaB39Qx</t>
        </is>
      </c>
      <c r="B53" t="inlineStr">
        <is>
          <t>pmarca</t>
        </is>
      </c>
      <c r="C53" t="n">
        <v>0</v>
      </c>
      <c r="D53" t="n">
        <v>0</v>
      </c>
      <c r="E53" t="n">
        <v>0</v>
      </c>
      <c r="F53" t="n">
        <v>0</v>
      </c>
      <c r="G53" t="n">
        <v>1.95</v>
      </c>
      <c r="H53" t="n">
        <v>0</v>
      </c>
      <c r="I53" t="n">
        <v>1</v>
      </c>
      <c r="J53" t="n">
        <v>-1</v>
      </c>
      <c r="K53" t="n">
        <v>-1</v>
      </c>
      <c r="L53">
        <f>HYPERLINK("https://www.defined.fi/sol/ASYYqwd3opdXHmmK3KSDHrtB1gCmZzB8PA8QVbaB39Qx?maker=PNLCQcVCD26aC7ZWgRyr5ptfaR7bBrWdTFgRWwu2tvF","https://www.defined.fi/sol/ASYYqwd3opdXHmmK3KSDHrtB1gCmZzB8PA8QVbaB39Qx?maker=PNLCQcVCD26aC7ZWgRyr5ptfaR7bBrWdTFgRWwu2tvF")</f>
        <v/>
      </c>
      <c r="M53">
        <f>HYPERLINK("https://dexscreener.com/solana/ASYYqwd3opdXHmmK3KSDHrtB1gCmZzB8PA8QVbaB39Qx?maker=PNLCQcVCD26aC7ZWgRyr5ptfaR7bBrWdTFgRWwu2tvF","https://dexscreener.com/solana/ASYYqwd3opdXHmmK3KSDHrtB1gCmZzB8PA8QVbaB39Qx?maker=PNLCQcVCD26aC7ZWgRyr5ptfaR7bBrWdTFgRWwu2tvF")</f>
        <v/>
      </c>
    </row>
    <row r="54">
      <c r="A54" t="inlineStr">
        <is>
          <t>7C56ato1ahVtSZeU2jccq7ank4NRAeEXfPpBWBHopump</t>
        </is>
      </c>
      <c r="B54" t="inlineStr">
        <is>
          <t>kali/acc</t>
        </is>
      </c>
      <c r="C54" t="n">
        <v>0</v>
      </c>
      <c r="D54" t="n">
        <v>0</v>
      </c>
      <c r="E54" t="n">
        <v>0</v>
      </c>
      <c r="F54" t="n">
        <v>0</v>
      </c>
      <c r="G54" t="n">
        <v>0.119</v>
      </c>
      <c r="H54" t="n">
        <v>0</v>
      </c>
      <c r="I54" t="n">
        <v>1</v>
      </c>
      <c r="J54" t="n">
        <v>-1</v>
      </c>
      <c r="K54" t="n">
        <v>-1</v>
      </c>
      <c r="L54">
        <f>HYPERLINK("https://www.defined.fi/sol/7C56ato1ahVtSZeU2jccq7ank4NRAeEXfPpBWBHopump?maker=PNLCQcVCD26aC7ZWgRyr5ptfaR7bBrWdTFgRWwu2tvF","https://www.defined.fi/sol/7C56ato1ahVtSZeU2jccq7ank4NRAeEXfPpBWBHopump?maker=PNLCQcVCD26aC7ZWgRyr5ptfaR7bBrWdTFgRWwu2tvF")</f>
        <v/>
      </c>
      <c r="M54">
        <f>HYPERLINK("https://dexscreener.com/solana/7C56ato1ahVtSZeU2jccq7ank4NRAeEXfPpBWBHopump?maker=PNLCQcVCD26aC7ZWgRyr5ptfaR7bBrWdTFgRWwu2tvF","https://dexscreener.com/solana/7C56ato1ahVtSZeU2jccq7ank4NRAeEXfPpBWBHopump?maker=PNLCQcVCD26aC7ZWgRyr5ptfaR7bBrWdTFgRWwu2tvF")</f>
        <v/>
      </c>
    </row>
    <row r="55">
      <c r="A55" t="inlineStr">
        <is>
          <t>GGHga4iRCxEvq9Ky4MNwk9amTbLLg53bBHcSjpJLpump</t>
        </is>
      </c>
      <c r="B55" t="inlineStr">
        <is>
          <t>GREEN</t>
        </is>
      </c>
      <c r="C55" t="n">
        <v>0</v>
      </c>
      <c r="D55" t="n">
        <v>0</v>
      </c>
      <c r="E55" t="n">
        <v>0</v>
      </c>
      <c r="F55" t="n">
        <v>0</v>
      </c>
      <c r="G55" t="n">
        <v>20.15</v>
      </c>
      <c r="H55" t="n">
        <v>0</v>
      </c>
      <c r="I55" t="n">
        <v>14</v>
      </c>
      <c r="J55" t="n">
        <v>-1</v>
      </c>
      <c r="K55" t="n">
        <v>-1</v>
      </c>
      <c r="L55">
        <f>HYPERLINK("https://www.defined.fi/sol/GGHga4iRCxEvq9Ky4MNwk9amTbLLg53bBHcSjpJLpump?maker=PNLCQcVCD26aC7ZWgRyr5ptfaR7bBrWdTFgRWwu2tvF","https://www.defined.fi/sol/GGHga4iRCxEvq9Ky4MNwk9amTbLLg53bBHcSjpJLpump?maker=PNLCQcVCD26aC7ZWgRyr5ptfaR7bBrWdTFgRWwu2tvF")</f>
        <v/>
      </c>
      <c r="M55">
        <f>HYPERLINK("https://dexscreener.com/solana/GGHga4iRCxEvq9Ky4MNwk9amTbLLg53bBHcSjpJLpump?maker=PNLCQcVCD26aC7ZWgRyr5ptfaR7bBrWdTFgRWwu2tvF","https://dexscreener.com/solana/GGHga4iRCxEvq9Ky4MNwk9amTbLLg53bBHcSjpJLpump?maker=PNLCQcVCD26aC7ZWgRyr5ptfaR7bBrWdTFgRWwu2tvF")</f>
        <v/>
      </c>
    </row>
    <row r="56">
      <c r="A56" t="inlineStr">
        <is>
          <t>E75qcuWFZ8eHxXhgY55VEQC7dBdkqwjVfkQizRBTUyh8</t>
        </is>
      </c>
      <c r="B56" t="inlineStr">
        <is>
          <t>BABYGOAT</t>
        </is>
      </c>
      <c r="C56" t="n">
        <v>0</v>
      </c>
      <c r="D56" t="n">
        <v>0</v>
      </c>
      <c r="E56" t="n">
        <v>-1</v>
      </c>
      <c r="F56" t="n">
        <v>0</v>
      </c>
      <c r="G56" t="n">
        <v>2.06</v>
      </c>
      <c r="H56" t="n">
        <v>0</v>
      </c>
      <c r="I56" t="n">
        <v>3</v>
      </c>
      <c r="J56" t="n">
        <v>-1</v>
      </c>
      <c r="K56" t="n">
        <v>-1</v>
      </c>
      <c r="L56">
        <f>HYPERLINK("https://www.defined.fi/sol/E75qcuWFZ8eHxXhgY55VEQC7dBdkqwjVfkQizRBTUyh8?maker=PNLCQcVCD26aC7ZWgRyr5ptfaR7bBrWdTFgRWwu2tvF","https://www.defined.fi/sol/E75qcuWFZ8eHxXhgY55VEQC7dBdkqwjVfkQizRBTUyh8?maker=PNLCQcVCD26aC7ZWgRyr5ptfaR7bBrWdTFgRWwu2tvF")</f>
        <v/>
      </c>
      <c r="M56">
        <f>HYPERLINK("https://dexscreener.com/solana/E75qcuWFZ8eHxXhgY55VEQC7dBdkqwjVfkQizRBTUyh8?maker=PNLCQcVCD26aC7ZWgRyr5ptfaR7bBrWdTFgRWwu2tvF","https://dexscreener.com/solana/E75qcuWFZ8eHxXhgY55VEQC7dBdkqwjVfkQizRBTUyh8?maker=PNLCQcVCD26aC7ZWgRyr5ptfaR7bBrWdTFgRWwu2tvF")</f>
        <v/>
      </c>
    </row>
    <row r="57">
      <c r="A57" t="inlineStr">
        <is>
          <t>HbRfdoirzJYhrzGhot3TorJs9adnKWBU5h2Deg4QD8LK</t>
        </is>
      </c>
      <c r="B57" t="inlineStr">
        <is>
          <t>WTF</t>
        </is>
      </c>
      <c r="C57" t="n">
        <v>0</v>
      </c>
      <c r="D57" t="n">
        <v>0</v>
      </c>
      <c r="E57" t="n">
        <v>-1</v>
      </c>
      <c r="F57" t="n">
        <v>0</v>
      </c>
      <c r="G57" t="n">
        <v>0</v>
      </c>
      <c r="H57" t="n">
        <v>0</v>
      </c>
      <c r="I57" t="n">
        <v>1</v>
      </c>
      <c r="J57" t="n">
        <v>-1</v>
      </c>
      <c r="K57" t="n">
        <v>-1</v>
      </c>
      <c r="L57">
        <f>HYPERLINK("https://www.defined.fi/sol/HbRfdoirzJYhrzGhot3TorJs9adnKWBU5h2Deg4QD8LK?maker=PNLCQcVCD26aC7ZWgRyr5ptfaR7bBrWdTFgRWwu2tvF","https://www.defined.fi/sol/HbRfdoirzJYhrzGhot3TorJs9adnKWBU5h2Deg4QD8LK?maker=PNLCQcVCD26aC7ZWgRyr5ptfaR7bBrWdTFgRWwu2tvF")</f>
        <v/>
      </c>
      <c r="M57">
        <f>HYPERLINK("https://dexscreener.com/solana/HbRfdoirzJYhrzGhot3TorJs9adnKWBU5h2Deg4QD8LK?maker=PNLCQcVCD26aC7ZWgRyr5ptfaR7bBrWdTFgRWwu2tvF","https://dexscreener.com/solana/HbRfdoirzJYhrzGhot3TorJs9adnKWBU5h2Deg4QD8LK?maker=PNLCQcVCD26aC7ZWgRyr5ptfaR7bBrWdTFgRWwu2tvF")</f>
        <v/>
      </c>
    </row>
    <row r="58">
      <c r="A58" t="inlineStr">
        <is>
          <t>9XFABGaGzFrkSvQLKXhidB9z7CxmQFGWf8GP3wHvpump</t>
        </is>
      </c>
      <c r="B58" t="inlineStr">
        <is>
          <t>SWMG</t>
        </is>
      </c>
      <c r="C58" t="n">
        <v>0</v>
      </c>
      <c r="D58" t="n">
        <v>0</v>
      </c>
      <c r="E58" t="n">
        <v>-1</v>
      </c>
      <c r="F58" t="n">
        <v>0</v>
      </c>
      <c r="G58" t="n">
        <v>0</v>
      </c>
      <c r="H58" t="n">
        <v>0</v>
      </c>
      <c r="I58" t="n">
        <v>1</v>
      </c>
      <c r="J58" t="n">
        <v>-1</v>
      </c>
      <c r="K58" t="n">
        <v>-1</v>
      </c>
      <c r="L58">
        <f>HYPERLINK("https://www.defined.fi/sol/9XFABGaGzFrkSvQLKXhidB9z7CxmQFGWf8GP3wHvpump?maker=PNLCQcVCD26aC7ZWgRyr5ptfaR7bBrWdTFgRWwu2tvF","https://www.defined.fi/sol/9XFABGaGzFrkSvQLKXhidB9z7CxmQFGWf8GP3wHvpump?maker=PNLCQcVCD26aC7ZWgRyr5ptfaR7bBrWdTFgRWwu2tvF")</f>
        <v/>
      </c>
      <c r="M58">
        <f>HYPERLINK("https://dexscreener.com/solana/9XFABGaGzFrkSvQLKXhidB9z7CxmQFGWf8GP3wHvpump?maker=PNLCQcVCD26aC7ZWgRyr5ptfaR7bBrWdTFgRWwu2tvF","https://dexscreener.com/solana/9XFABGaGzFrkSvQLKXhidB9z7CxmQFGWf8GP3wHvpump?maker=PNLCQcVCD26aC7ZWgRyr5ptfaR7bBrWdTFgRWwu2tvF")</f>
        <v/>
      </c>
    </row>
    <row r="59">
      <c r="A59" t="inlineStr">
        <is>
          <t>JUPyiwrYJFskUPiHa7hkeR8VUtAeFoSYbKedZNsDvCN</t>
        </is>
      </c>
      <c r="B59" t="inlineStr">
        <is>
          <t>JUP</t>
        </is>
      </c>
      <c r="C59" t="n">
        <v>0</v>
      </c>
      <c r="D59" t="n">
        <v>0</v>
      </c>
      <c r="E59" t="n">
        <v>0</v>
      </c>
      <c r="F59" t="n">
        <v>1.19</v>
      </c>
      <c r="G59" t="n">
        <v>0.034</v>
      </c>
      <c r="H59" t="n">
        <v>11</v>
      </c>
      <c r="I59" t="n">
        <v>1</v>
      </c>
      <c r="J59" t="n">
        <v>-1</v>
      </c>
      <c r="K59" t="n">
        <v>-1</v>
      </c>
      <c r="L59">
        <f>HYPERLINK("https://www.defined.fi/sol/JUPyiwrYJFskUPiHa7hkeR8VUtAeFoSYbKedZNsDvCN?maker=PNLCQcVCD26aC7ZWgRyr5ptfaR7bBrWdTFgRWwu2tvF","https://www.defined.fi/sol/JUPyiwrYJFskUPiHa7hkeR8VUtAeFoSYbKedZNsDvCN?maker=PNLCQcVCD26aC7ZWgRyr5ptfaR7bBrWdTFgRWwu2tvF")</f>
        <v/>
      </c>
      <c r="M59">
        <f>HYPERLINK("https://dexscreener.com/solana/JUPyiwrYJFskUPiHa7hkeR8VUtAeFoSYbKedZNsDvCN?maker=PNLCQcVCD26aC7ZWgRyr5ptfaR7bBrWdTFgRWwu2tvF","https://dexscreener.com/solana/JUPyiwrYJFskUPiHa7hkeR8VUtAeFoSYbKedZNsDvCN?maker=PNLCQcVCD26aC7ZWgRyr5ptfaR7bBrWdTFgRWwu2tvF")</f>
        <v/>
      </c>
    </row>
    <row r="60">
      <c r="A60" t="inlineStr">
        <is>
          <t>Dogg6xWSgkF8KbsHkTWD3Et4J9a8VBLZjrASURXGiLe1</t>
        </is>
      </c>
      <c r="B60" t="inlineStr">
        <is>
          <t>DOGAI</t>
        </is>
      </c>
      <c r="C60" t="n">
        <v>0</v>
      </c>
      <c r="D60" t="n">
        <v>0</v>
      </c>
      <c r="E60" t="n">
        <v>0</v>
      </c>
      <c r="F60" t="n">
        <v>0</v>
      </c>
      <c r="G60" t="n">
        <v>30.16</v>
      </c>
      <c r="H60" t="n">
        <v>0</v>
      </c>
      <c r="I60" t="n">
        <v>47</v>
      </c>
      <c r="J60" t="n">
        <v>-1</v>
      </c>
      <c r="K60" t="n">
        <v>-1</v>
      </c>
      <c r="L60">
        <f>HYPERLINK("https://www.defined.fi/sol/Dogg6xWSgkF8KbsHkTWD3Et4J9a8VBLZjrASURXGiLe1?maker=PNLCQcVCD26aC7ZWgRyr5ptfaR7bBrWdTFgRWwu2tvF","https://www.defined.fi/sol/Dogg6xWSgkF8KbsHkTWD3Et4J9a8VBLZjrASURXGiLe1?maker=PNLCQcVCD26aC7ZWgRyr5ptfaR7bBrWdTFgRWwu2tvF")</f>
        <v/>
      </c>
      <c r="M60">
        <f>HYPERLINK("https://dexscreener.com/solana/Dogg6xWSgkF8KbsHkTWD3Et4J9a8VBLZjrASURXGiLe1?maker=PNLCQcVCD26aC7ZWgRyr5ptfaR7bBrWdTFgRWwu2tvF","https://dexscreener.com/solana/Dogg6xWSgkF8KbsHkTWD3Et4J9a8VBLZjrASURXGiLe1?maker=PNLCQcVCD26aC7ZWgRyr5ptfaR7bBrWdTFgRWwu2tvF")</f>
        <v/>
      </c>
    </row>
    <row r="61">
      <c r="A61" t="inlineStr">
        <is>
          <t>FSv8bGwoAarytShNEgf8UKJuHYhnmM6ZU6AwfoXfpump</t>
        </is>
      </c>
      <c r="B61" t="inlineStr">
        <is>
          <t>PACO</t>
        </is>
      </c>
      <c r="C61" t="n">
        <v>0</v>
      </c>
      <c r="D61" t="n">
        <v>0</v>
      </c>
      <c r="E61" t="n">
        <v>-1</v>
      </c>
      <c r="F61" t="n">
        <v>0</v>
      </c>
      <c r="G61" t="n">
        <v>0</v>
      </c>
      <c r="H61" t="n">
        <v>0</v>
      </c>
      <c r="I61" t="n">
        <v>1</v>
      </c>
      <c r="J61" t="n">
        <v>-1</v>
      </c>
      <c r="K61" t="n">
        <v>-1</v>
      </c>
      <c r="L61">
        <f>HYPERLINK("https://www.defined.fi/sol/FSv8bGwoAarytShNEgf8UKJuHYhnmM6ZU6AwfoXfpump?maker=PNLCQcVCD26aC7ZWgRyr5ptfaR7bBrWdTFgRWwu2tvF","https://www.defined.fi/sol/FSv8bGwoAarytShNEgf8UKJuHYhnmM6ZU6AwfoXfpump?maker=PNLCQcVCD26aC7ZWgRyr5ptfaR7bBrWdTFgRWwu2tvF")</f>
        <v/>
      </c>
      <c r="M61">
        <f>HYPERLINK("https://dexscreener.com/solana/FSv8bGwoAarytShNEgf8UKJuHYhnmM6ZU6AwfoXfpump?maker=PNLCQcVCD26aC7ZWgRyr5ptfaR7bBrWdTFgRWwu2tvF","https://dexscreener.com/solana/FSv8bGwoAarytShNEgf8UKJuHYhnmM6ZU6AwfoXfpump?maker=PNLCQcVCD26aC7ZWgRyr5ptfaR7bBrWdTFgRWwu2tvF")</f>
        <v/>
      </c>
    </row>
    <row r="62">
      <c r="A62" t="inlineStr">
        <is>
          <t>4FxtVVjQSkwKghNXnGBxx3iSoN3XQcsZ4fmjAbLPpump</t>
        </is>
      </c>
      <c r="B62" t="inlineStr">
        <is>
          <t>fleebr</t>
        </is>
      </c>
      <c r="C62" t="n">
        <v>0</v>
      </c>
      <c r="D62" t="n">
        <v>0</v>
      </c>
      <c r="E62" t="n">
        <v>0</v>
      </c>
      <c r="F62" t="n">
        <v>0</v>
      </c>
      <c r="G62" t="n">
        <v>8.24</v>
      </c>
      <c r="H62" t="n">
        <v>0</v>
      </c>
      <c r="I62" t="n">
        <v>7</v>
      </c>
      <c r="J62" t="n">
        <v>-1</v>
      </c>
      <c r="K62" t="n">
        <v>-1</v>
      </c>
      <c r="L62">
        <f>HYPERLINK("https://www.defined.fi/sol/4FxtVVjQSkwKghNXnGBxx3iSoN3XQcsZ4fmjAbLPpump?maker=PNLCQcVCD26aC7ZWgRyr5ptfaR7bBrWdTFgRWwu2tvF","https://www.defined.fi/sol/4FxtVVjQSkwKghNXnGBxx3iSoN3XQcsZ4fmjAbLPpump?maker=PNLCQcVCD26aC7ZWgRyr5ptfaR7bBrWdTFgRWwu2tvF")</f>
        <v/>
      </c>
      <c r="M62">
        <f>HYPERLINK("https://dexscreener.com/solana/4FxtVVjQSkwKghNXnGBxx3iSoN3XQcsZ4fmjAbLPpump?maker=PNLCQcVCD26aC7ZWgRyr5ptfaR7bBrWdTFgRWwu2tvF","https://dexscreener.com/solana/4FxtVVjQSkwKghNXnGBxx3iSoN3XQcsZ4fmjAbLPpump?maker=PNLCQcVCD26aC7ZWgRyr5ptfaR7bBrWdTFgRWwu2tvF")</f>
        <v/>
      </c>
    </row>
    <row r="63">
      <c r="A63" t="inlineStr">
        <is>
          <t>7dHbWXmci3dT8UFYWYZweBLXgycu7Y3iL6trKn1Y7ARj</t>
        </is>
      </c>
      <c r="B63" t="inlineStr">
        <is>
          <t>stSOL</t>
        </is>
      </c>
      <c r="C63" t="n">
        <v>0</v>
      </c>
      <c r="D63" t="n">
        <v>0</v>
      </c>
      <c r="E63" t="n">
        <v>0</v>
      </c>
      <c r="F63" t="n">
        <v>0</v>
      </c>
      <c r="G63" t="n">
        <v>1.19</v>
      </c>
      <c r="H63" t="n">
        <v>0</v>
      </c>
      <c r="I63" t="n">
        <v>8</v>
      </c>
      <c r="J63" t="n">
        <v>-1</v>
      </c>
      <c r="K63" t="n">
        <v>-1</v>
      </c>
      <c r="L63">
        <f>HYPERLINK("https://www.defined.fi/sol/7dHbWXmci3dT8UFYWYZweBLXgycu7Y3iL6trKn1Y7ARj?maker=PNLCQcVCD26aC7ZWgRyr5ptfaR7bBrWdTFgRWwu2tvF","https://www.defined.fi/sol/7dHbWXmci3dT8UFYWYZweBLXgycu7Y3iL6trKn1Y7ARj?maker=PNLCQcVCD26aC7ZWgRyr5ptfaR7bBrWdTFgRWwu2tvF")</f>
        <v/>
      </c>
      <c r="M63">
        <f>HYPERLINK("https://dexscreener.com/solana/7dHbWXmci3dT8UFYWYZweBLXgycu7Y3iL6trKn1Y7ARj?maker=PNLCQcVCD26aC7ZWgRyr5ptfaR7bBrWdTFgRWwu2tvF","https://dexscreener.com/solana/7dHbWXmci3dT8UFYWYZweBLXgycu7Y3iL6trKn1Y7ARj?maker=PNLCQcVCD26aC7ZWgRyr5ptfaR7bBrWdTFgRWwu2tvF")</f>
        <v/>
      </c>
    </row>
    <row r="64">
      <c r="A64" t="inlineStr">
        <is>
          <t>CApBd89XGReMBvugNjTVCMTbLh4F3FHdjACWvdoxMY13</t>
        </is>
      </c>
      <c r="B64" t="inlineStr">
        <is>
          <t>BAGGA</t>
        </is>
      </c>
      <c r="C64" t="n">
        <v>0</v>
      </c>
      <c r="D64" t="n">
        <v>0</v>
      </c>
      <c r="E64" t="n">
        <v>-1</v>
      </c>
      <c r="F64" t="n">
        <v>0</v>
      </c>
      <c r="G64" t="n">
        <v>0</v>
      </c>
      <c r="H64" t="n">
        <v>0</v>
      </c>
      <c r="I64" t="n">
        <v>1</v>
      </c>
      <c r="J64" t="n">
        <v>-1</v>
      </c>
      <c r="K64" t="n">
        <v>-1</v>
      </c>
      <c r="L64">
        <f>HYPERLINK("https://www.defined.fi/sol/CApBd89XGReMBvugNjTVCMTbLh4F3FHdjACWvdoxMY13?maker=PNLCQcVCD26aC7ZWgRyr5ptfaR7bBrWdTFgRWwu2tvF","https://www.defined.fi/sol/CApBd89XGReMBvugNjTVCMTbLh4F3FHdjACWvdoxMY13?maker=PNLCQcVCD26aC7ZWgRyr5ptfaR7bBrWdTFgRWwu2tvF")</f>
        <v/>
      </c>
      <c r="M64">
        <f>HYPERLINK("https://dexscreener.com/solana/CApBd89XGReMBvugNjTVCMTbLh4F3FHdjACWvdoxMY13?maker=PNLCQcVCD26aC7ZWgRyr5ptfaR7bBrWdTFgRWwu2tvF","https://dexscreener.com/solana/CApBd89XGReMBvugNjTVCMTbLh4F3FHdjACWvdoxMY13?maker=PNLCQcVCD26aC7ZWgRyr5ptfaR7bBrWdTFgRWwu2tvF")</f>
        <v/>
      </c>
    </row>
    <row r="65">
      <c r="A65" t="inlineStr">
        <is>
          <t>6dDdaqnP5CYD3rNRRu2yq7guDh2WXJth5pgaXzX1pump</t>
        </is>
      </c>
      <c r="B65" t="inlineStr">
        <is>
          <t>unknown_6dDd</t>
        </is>
      </c>
      <c r="C65" t="n">
        <v>0</v>
      </c>
      <c r="D65" t="n">
        <v>0</v>
      </c>
      <c r="E65" t="n">
        <v>0</v>
      </c>
      <c r="F65" t="n">
        <v>0</v>
      </c>
      <c r="G65" t="n">
        <v>1.1</v>
      </c>
      <c r="H65" t="n">
        <v>0</v>
      </c>
      <c r="I65" t="n">
        <v>2</v>
      </c>
      <c r="J65" t="n">
        <v>-1</v>
      </c>
      <c r="K65" t="n">
        <v>-1</v>
      </c>
      <c r="L65">
        <f>HYPERLINK("https://www.defined.fi/sol/6dDdaqnP5CYD3rNRRu2yq7guDh2WXJth5pgaXzX1pump?maker=PNLCQcVCD26aC7ZWgRyr5ptfaR7bBrWdTFgRWwu2tvF","https://www.defined.fi/sol/6dDdaqnP5CYD3rNRRu2yq7guDh2WXJth5pgaXzX1pump?maker=PNLCQcVCD26aC7ZWgRyr5ptfaR7bBrWdTFgRWwu2tvF")</f>
        <v/>
      </c>
      <c r="M65">
        <f>HYPERLINK("https://dexscreener.com/solana/6dDdaqnP5CYD3rNRRu2yq7guDh2WXJth5pgaXzX1pump?maker=PNLCQcVCD26aC7ZWgRyr5ptfaR7bBrWdTFgRWwu2tvF","https://dexscreener.com/solana/6dDdaqnP5CYD3rNRRu2yq7guDh2WXJth5pgaXzX1pump?maker=PNLCQcVCD26aC7ZWgRyr5ptfaR7bBrWdTFgRWwu2tvF")</f>
        <v/>
      </c>
    </row>
    <row r="66">
      <c r="A66" t="inlineStr">
        <is>
          <t>3aFJjjfngjBCycGFWwhfCgARns8YP7Ma5NGT5dxjpump</t>
        </is>
      </c>
      <c r="B66" t="inlineStr">
        <is>
          <t>MELLOW</t>
        </is>
      </c>
      <c r="C66" t="n">
        <v>0</v>
      </c>
      <c r="D66" t="n">
        <v>0</v>
      </c>
      <c r="E66" t="n">
        <v>-1</v>
      </c>
      <c r="F66" t="n">
        <v>0</v>
      </c>
      <c r="G66" t="n">
        <v>0</v>
      </c>
      <c r="H66" t="n">
        <v>0</v>
      </c>
      <c r="I66" t="n">
        <v>1</v>
      </c>
      <c r="J66" t="n">
        <v>-1</v>
      </c>
      <c r="K66" t="n">
        <v>-1</v>
      </c>
      <c r="L66">
        <f>HYPERLINK("https://www.defined.fi/sol/3aFJjjfngjBCycGFWwhfCgARns8YP7Ma5NGT5dxjpump?maker=PNLCQcVCD26aC7ZWgRyr5ptfaR7bBrWdTFgRWwu2tvF","https://www.defined.fi/sol/3aFJjjfngjBCycGFWwhfCgARns8YP7Ma5NGT5dxjpump?maker=PNLCQcVCD26aC7ZWgRyr5ptfaR7bBrWdTFgRWwu2tvF")</f>
        <v/>
      </c>
      <c r="M66">
        <f>HYPERLINK("https://dexscreener.com/solana/3aFJjjfngjBCycGFWwhfCgARns8YP7Ma5NGT5dxjpump?maker=PNLCQcVCD26aC7ZWgRyr5ptfaR7bBrWdTFgRWwu2tvF","https://dexscreener.com/solana/3aFJjjfngjBCycGFWwhfCgARns8YP7Ma5NGT5dxjpump?maker=PNLCQcVCD26aC7ZWgRyr5ptfaR7bBrWdTFgRWwu2tvF")</f>
        <v/>
      </c>
    </row>
    <row r="67">
      <c r="A67" t="inlineStr">
        <is>
          <t>EvWn7oQnt22kSuAutjX4AANMprbJBVd8FjBDCg8ppump</t>
        </is>
      </c>
      <c r="B67" t="inlineStr">
        <is>
          <t>kundalini</t>
        </is>
      </c>
      <c r="C67" t="n">
        <v>0</v>
      </c>
      <c r="D67" t="n">
        <v>0</v>
      </c>
      <c r="E67" t="n">
        <v>0</v>
      </c>
      <c r="F67" t="n">
        <v>0</v>
      </c>
      <c r="G67" t="n">
        <v>0.101</v>
      </c>
      <c r="H67" t="n">
        <v>0</v>
      </c>
      <c r="I67" t="n">
        <v>1</v>
      </c>
      <c r="J67" t="n">
        <v>-1</v>
      </c>
      <c r="K67" t="n">
        <v>-1</v>
      </c>
      <c r="L67">
        <f>HYPERLINK("https://www.defined.fi/sol/EvWn7oQnt22kSuAutjX4AANMprbJBVd8FjBDCg8ppump?maker=PNLCQcVCD26aC7ZWgRyr5ptfaR7bBrWdTFgRWwu2tvF","https://www.defined.fi/sol/EvWn7oQnt22kSuAutjX4AANMprbJBVd8FjBDCg8ppump?maker=PNLCQcVCD26aC7ZWgRyr5ptfaR7bBrWdTFgRWwu2tvF")</f>
        <v/>
      </c>
      <c r="M67">
        <f>HYPERLINK("https://dexscreener.com/solana/EvWn7oQnt22kSuAutjX4AANMprbJBVd8FjBDCg8ppump?maker=PNLCQcVCD26aC7ZWgRyr5ptfaR7bBrWdTFgRWwu2tvF","https://dexscreener.com/solana/EvWn7oQnt22kSuAutjX4AANMprbJBVd8FjBDCg8ppump?maker=PNLCQcVCD26aC7ZWgRyr5ptfaR7bBrWdTFgRWwu2tvF")</f>
        <v/>
      </c>
    </row>
    <row r="68">
      <c r="A68" t="inlineStr">
        <is>
          <t>Fosp9yoXQBdx8YqyURZePYzgpCnxp9XsfnQq69DRvvU4</t>
        </is>
      </c>
      <c r="B68" t="inlineStr">
        <is>
          <t>MEDUSA</t>
        </is>
      </c>
      <c r="C68" t="n">
        <v>0</v>
      </c>
      <c r="D68" t="n">
        <v>0</v>
      </c>
      <c r="E68" t="n">
        <v>0</v>
      </c>
      <c r="F68" t="n">
        <v>0</v>
      </c>
      <c r="G68" t="n">
        <v>133.65</v>
      </c>
      <c r="H68" t="n">
        <v>0</v>
      </c>
      <c r="I68" t="n">
        <v>69</v>
      </c>
      <c r="J68" t="n">
        <v>-1</v>
      </c>
      <c r="K68" t="n">
        <v>-1</v>
      </c>
      <c r="L68">
        <f>HYPERLINK("https://www.defined.fi/sol/Fosp9yoXQBdx8YqyURZePYzgpCnxp9XsfnQq69DRvvU4?maker=PNLCQcVCD26aC7ZWgRyr5ptfaR7bBrWdTFgRWwu2tvF","https://www.defined.fi/sol/Fosp9yoXQBdx8YqyURZePYzgpCnxp9XsfnQq69DRvvU4?maker=PNLCQcVCD26aC7ZWgRyr5ptfaR7bBrWdTFgRWwu2tvF")</f>
        <v/>
      </c>
      <c r="M68">
        <f>HYPERLINK("https://dexscreener.com/solana/Fosp9yoXQBdx8YqyURZePYzgpCnxp9XsfnQq69DRvvU4?maker=PNLCQcVCD26aC7ZWgRyr5ptfaR7bBrWdTFgRWwu2tvF","https://dexscreener.com/solana/Fosp9yoXQBdx8YqyURZePYzgpCnxp9XsfnQq69DRvvU4?maker=PNLCQcVCD26aC7ZWgRyr5ptfaR7bBrWdTFgRWwu2tvF")</f>
        <v/>
      </c>
    </row>
    <row r="69">
      <c r="A69" t="inlineStr">
        <is>
          <t>4WoEZgb4oTiewNLLzUAUA49fkWpidZutGHzZrnk1pump</t>
        </is>
      </c>
      <c r="B69" t="inlineStr">
        <is>
          <t>ROE</t>
        </is>
      </c>
      <c r="C69" t="n">
        <v>0</v>
      </c>
      <c r="D69" t="n">
        <v>0</v>
      </c>
      <c r="E69" t="n">
        <v>-1</v>
      </c>
      <c r="F69" t="n">
        <v>0</v>
      </c>
      <c r="G69" t="n">
        <v>0</v>
      </c>
      <c r="H69" t="n">
        <v>0</v>
      </c>
      <c r="I69" t="n">
        <v>1</v>
      </c>
      <c r="J69" t="n">
        <v>-1</v>
      </c>
      <c r="K69" t="n">
        <v>-1</v>
      </c>
      <c r="L69">
        <f>HYPERLINK("https://www.defined.fi/sol/4WoEZgb4oTiewNLLzUAUA49fkWpidZutGHzZrnk1pump?maker=PNLCQcVCD26aC7ZWgRyr5ptfaR7bBrWdTFgRWwu2tvF","https://www.defined.fi/sol/4WoEZgb4oTiewNLLzUAUA49fkWpidZutGHzZrnk1pump?maker=PNLCQcVCD26aC7ZWgRyr5ptfaR7bBrWdTFgRWwu2tvF")</f>
        <v/>
      </c>
      <c r="M69">
        <f>HYPERLINK("https://dexscreener.com/solana/4WoEZgb4oTiewNLLzUAUA49fkWpidZutGHzZrnk1pump?maker=PNLCQcVCD26aC7ZWgRyr5ptfaR7bBrWdTFgRWwu2tvF","https://dexscreener.com/solana/4WoEZgb4oTiewNLLzUAUA49fkWpidZutGHzZrnk1pump?maker=PNLCQcVCD26aC7ZWgRyr5ptfaR7bBrWdTFgRWwu2tvF")</f>
        <v/>
      </c>
    </row>
    <row r="70">
      <c r="A70" t="inlineStr">
        <is>
          <t>FQddEUoqKPnAsc4UTkAdAUV3LnCXoZEJMazguC1N11kC</t>
        </is>
      </c>
      <c r="B70" t="inlineStr">
        <is>
          <t>JESUS</t>
        </is>
      </c>
      <c r="C70" t="n">
        <v>0</v>
      </c>
      <c r="D70" t="n">
        <v>0</v>
      </c>
      <c r="E70" t="n">
        <v>0</v>
      </c>
      <c r="F70" t="n">
        <v>0</v>
      </c>
      <c r="G70" t="n">
        <v>0.406</v>
      </c>
      <c r="H70" t="n">
        <v>4</v>
      </c>
      <c r="I70" t="n">
        <v>2</v>
      </c>
      <c r="J70" t="n">
        <v>-1</v>
      </c>
      <c r="K70" t="n">
        <v>-1</v>
      </c>
      <c r="L70">
        <f>HYPERLINK("https://www.defined.fi/sol/FQddEUoqKPnAsc4UTkAdAUV3LnCXoZEJMazguC1N11kC?maker=PNLCQcVCD26aC7ZWgRyr5ptfaR7bBrWdTFgRWwu2tvF","https://www.defined.fi/sol/FQddEUoqKPnAsc4UTkAdAUV3LnCXoZEJMazguC1N11kC?maker=PNLCQcVCD26aC7ZWgRyr5ptfaR7bBrWdTFgRWwu2tvF")</f>
        <v/>
      </c>
      <c r="M70">
        <f>HYPERLINK("https://dexscreener.com/solana/FQddEUoqKPnAsc4UTkAdAUV3LnCXoZEJMazguC1N11kC?maker=PNLCQcVCD26aC7ZWgRyr5ptfaR7bBrWdTFgRWwu2tvF","https://dexscreener.com/solana/FQddEUoqKPnAsc4UTkAdAUV3LnCXoZEJMazguC1N11kC?maker=PNLCQcVCD26aC7ZWgRyr5ptfaR7bBrWdTFgRWwu2tvF")</f>
        <v/>
      </c>
    </row>
    <row r="71">
      <c r="A71" t="inlineStr">
        <is>
          <t>4UuGQgkD3rSeoXatXRWwRfRd21G87d5LiCfkVzNNv1Tt</t>
        </is>
      </c>
      <c r="B71" t="inlineStr">
        <is>
          <t>XSB</t>
        </is>
      </c>
      <c r="C71" t="n">
        <v>0</v>
      </c>
      <c r="D71" t="n">
        <v>0</v>
      </c>
      <c r="E71" t="n">
        <v>-1</v>
      </c>
      <c r="F71" t="n">
        <v>0</v>
      </c>
      <c r="G71" t="n">
        <v>0.045</v>
      </c>
      <c r="H71" t="n">
        <v>0</v>
      </c>
      <c r="I71" t="n">
        <v>2</v>
      </c>
      <c r="J71" t="n">
        <v>-1</v>
      </c>
      <c r="K71" t="n">
        <v>-1</v>
      </c>
      <c r="L71">
        <f>HYPERLINK("https://www.defined.fi/sol/4UuGQgkD3rSeoXatXRWwRfRd21G87d5LiCfkVzNNv1Tt?maker=PNLCQcVCD26aC7ZWgRyr5ptfaR7bBrWdTFgRWwu2tvF","https://www.defined.fi/sol/4UuGQgkD3rSeoXatXRWwRfRd21G87d5LiCfkVzNNv1Tt?maker=PNLCQcVCD26aC7ZWgRyr5ptfaR7bBrWdTFgRWwu2tvF")</f>
        <v/>
      </c>
      <c r="M71">
        <f>HYPERLINK("https://dexscreener.com/solana/4UuGQgkD3rSeoXatXRWwRfRd21G87d5LiCfkVzNNv1Tt?maker=PNLCQcVCD26aC7ZWgRyr5ptfaR7bBrWdTFgRWwu2tvF","https://dexscreener.com/solana/4UuGQgkD3rSeoXatXRWwRfRd21G87d5LiCfkVzNNv1Tt?maker=PNLCQcVCD26aC7ZWgRyr5ptfaR7bBrWdTFgRWwu2tvF")</f>
        <v/>
      </c>
    </row>
    <row r="72">
      <c r="A72" t="inlineStr">
        <is>
          <t>AgHg9Q1s9aUhU7YNMH7c5pvCghFVSFcnCEJ4ePKjrDZg</t>
        </is>
      </c>
      <c r="B72" t="inlineStr">
        <is>
          <t>Thebes</t>
        </is>
      </c>
      <c r="C72" t="n">
        <v>0</v>
      </c>
      <c r="D72" t="n">
        <v>0</v>
      </c>
      <c r="E72" t="n">
        <v>0</v>
      </c>
      <c r="F72" t="n">
        <v>0</v>
      </c>
      <c r="G72" t="n">
        <v>11.78</v>
      </c>
      <c r="H72" t="n">
        <v>0</v>
      </c>
      <c r="I72" t="n">
        <v>6</v>
      </c>
      <c r="J72" t="n">
        <v>-1</v>
      </c>
      <c r="K72" t="n">
        <v>-1</v>
      </c>
      <c r="L72">
        <f>HYPERLINK("https://www.defined.fi/sol/AgHg9Q1s9aUhU7YNMH7c5pvCghFVSFcnCEJ4ePKjrDZg?maker=PNLCQcVCD26aC7ZWgRyr5ptfaR7bBrWdTFgRWwu2tvF","https://www.defined.fi/sol/AgHg9Q1s9aUhU7YNMH7c5pvCghFVSFcnCEJ4ePKjrDZg?maker=PNLCQcVCD26aC7ZWgRyr5ptfaR7bBrWdTFgRWwu2tvF")</f>
        <v/>
      </c>
      <c r="M72">
        <f>HYPERLINK("https://dexscreener.com/solana/AgHg9Q1s9aUhU7YNMH7c5pvCghFVSFcnCEJ4ePKjrDZg?maker=PNLCQcVCD26aC7ZWgRyr5ptfaR7bBrWdTFgRWwu2tvF","https://dexscreener.com/solana/AgHg9Q1s9aUhU7YNMH7c5pvCghFVSFcnCEJ4ePKjrDZg?maker=PNLCQcVCD26aC7ZWgRyr5ptfaR7bBrWdTFgRWwu2tvF")</f>
        <v/>
      </c>
    </row>
    <row r="73">
      <c r="A73" t="inlineStr">
        <is>
          <t>39qibQxVzemuZTEvjSB7NePhw9WyyHdQCqP8xmBMpump</t>
        </is>
      </c>
      <c r="B73" t="inlineStr">
        <is>
          <t>MemesAI</t>
        </is>
      </c>
      <c r="C73" t="n">
        <v>0</v>
      </c>
      <c r="D73" t="n">
        <v>0</v>
      </c>
      <c r="E73" t="n">
        <v>0</v>
      </c>
      <c r="F73" t="n">
        <v>0</v>
      </c>
      <c r="G73" t="n">
        <v>18.95</v>
      </c>
      <c r="H73" t="n">
        <v>0</v>
      </c>
      <c r="I73" t="n">
        <v>9</v>
      </c>
      <c r="J73" t="n">
        <v>-1</v>
      </c>
      <c r="K73" t="n">
        <v>-1</v>
      </c>
      <c r="L73">
        <f>HYPERLINK("https://www.defined.fi/sol/39qibQxVzemuZTEvjSB7NePhw9WyyHdQCqP8xmBMpump?maker=PNLCQcVCD26aC7ZWgRyr5ptfaR7bBrWdTFgRWwu2tvF","https://www.defined.fi/sol/39qibQxVzemuZTEvjSB7NePhw9WyyHdQCqP8xmBMpump?maker=PNLCQcVCD26aC7ZWgRyr5ptfaR7bBrWdTFgRWwu2tvF")</f>
        <v/>
      </c>
      <c r="M73">
        <f>HYPERLINK("https://dexscreener.com/solana/39qibQxVzemuZTEvjSB7NePhw9WyyHdQCqP8xmBMpump?maker=PNLCQcVCD26aC7ZWgRyr5ptfaR7bBrWdTFgRWwu2tvF","https://dexscreener.com/solana/39qibQxVzemuZTEvjSB7NePhw9WyyHdQCqP8xmBMpump?maker=PNLCQcVCD26aC7ZWgRyr5ptfaR7bBrWdTFgRWwu2tvF")</f>
        <v/>
      </c>
    </row>
    <row r="74">
      <c r="A74" t="inlineStr">
        <is>
          <t>KBFs8Zb1V1tT9x7Ba3AWQo8jSNyL6GLuXjBx6kHpump</t>
        </is>
      </c>
      <c r="B74" t="inlineStr">
        <is>
          <t>$HIVE</t>
        </is>
      </c>
      <c r="C74" t="n">
        <v>0</v>
      </c>
      <c r="D74" t="n">
        <v>0</v>
      </c>
      <c r="E74" t="n">
        <v>0</v>
      </c>
      <c r="F74" t="n">
        <v>0</v>
      </c>
      <c r="G74" t="n">
        <v>1.07</v>
      </c>
      <c r="H74" t="n">
        <v>0</v>
      </c>
      <c r="I74" t="n">
        <v>2</v>
      </c>
      <c r="J74" t="n">
        <v>-1</v>
      </c>
      <c r="K74" t="n">
        <v>-1</v>
      </c>
      <c r="L74">
        <f>HYPERLINK("https://www.defined.fi/sol/KBFs8Zb1V1tT9x7Ba3AWQo8jSNyL6GLuXjBx6kHpump?maker=PNLCQcVCD26aC7ZWgRyr5ptfaR7bBrWdTFgRWwu2tvF","https://www.defined.fi/sol/KBFs8Zb1V1tT9x7Ba3AWQo8jSNyL6GLuXjBx6kHpump?maker=PNLCQcVCD26aC7ZWgRyr5ptfaR7bBrWdTFgRWwu2tvF")</f>
        <v/>
      </c>
      <c r="M74">
        <f>HYPERLINK("https://dexscreener.com/solana/KBFs8Zb1V1tT9x7Ba3AWQo8jSNyL6GLuXjBx6kHpump?maker=PNLCQcVCD26aC7ZWgRyr5ptfaR7bBrWdTFgRWwu2tvF","https://dexscreener.com/solana/KBFs8Zb1V1tT9x7Ba3AWQo8jSNyL6GLuXjBx6kHpump?maker=PNLCQcVCD26aC7ZWgRyr5ptfaR7bBrWdTFgRWwu2tvF")</f>
        <v/>
      </c>
    </row>
    <row r="75">
      <c r="A75" t="inlineStr">
        <is>
          <t>yJcC48AWnaFQxb4CfZY6U19aQr3Pw6RKVhuGCLVpump</t>
        </is>
      </c>
      <c r="B75" t="inlineStr">
        <is>
          <t>WoTF</t>
        </is>
      </c>
      <c r="C75" t="n">
        <v>0</v>
      </c>
      <c r="D75" t="n">
        <v>0</v>
      </c>
      <c r="E75" t="n">
        <v>0</v>
      </c>
      <c r="F75" t="n">
        <v>0</v>
      </c>
      <c r="G75" t="n">
        <v>44.68</v>
      </c>
      <c r="H75" t="n">
        <v>0</v>
      </c>
      <c r="I75" t="n">
        <v>19</v>
      </c>
      <c r="J75" t="n">
        <v>-1</v>
      </c>
      <c r="K75" t="n">
        <v>-1</v>
      </c>
      <c r="L75">
        <f>HYPERLINK("https://www.defined.fi/sol/yJcC48AWnaFQxb4CfZY6U19aQr3Pw6RKVhuGCLVpump?maker=PNLCQcVCD26aC7ZWgRyr5ptfaR7bBrWdTFgRWwu2tvF","https://www.defined.fi/sol/yJcC48AWnaFQxb4CfZY6U19aQr3Pw6RKVhuGCLVpump?maker=PNLCQcVCD26aC7ZWgRyr5ptfaR7bBrWdTFgRWwu2tvF")</f>
        <v/>
      </c>
      <c r="M75">
        <f>HYPERLINK("https://dexscreener.com/solana/yJcC48AWnaFQxb4CfZY6U19aQr3Pw6RKVhuGCLVpump?maker=PNLCQcVCD26aC7ZWgRyr5ptfaR7bBrWdTFgRWwu2tvF","https://dexscreener.com/solana/yJcC48AWnaFQxb4CfZY6U19aQr3Pw6RKVhuGCLVpump?maker=PNLCQcVCD26aC7ZWgRyr5ptfaR7bBrWdTFgRWwu2tvF")</f>
        <v/>
      </c>
    </row>
    <row r="76">
      <c r="A76" t="inlineStr">
        <is>
          <t>NpkVFDHVfQZzRDzptBujzf8xHs1fDTdjBsR6vdWzjjH</t>
        </is>
      </c>
      <c r="B76" t="inlineStr">
        <is>
          <t>CLD</t>
        </is>
      </c>
      <c r="C76" t="n">
        <v>0</v>
      </c>
      <c r="D76" t="n">
        <v>0</v>
      </c>
      <c r="E76" t="n">
        <v>0</v>
      </c>
      <c r="F76" t="n">
        <v>0</v>
      </c>
      <c r="G76" t="n">
        <v>0.044</v>
      </c>
      <c r="H76" t="n">
        <v>0</v>
      </c>
      <c r="I76" t="n">
        <v>1</v>
      </c>
      <c r="J76" t="n">
        <v>-1</v>
      </c>
      <c r="K76" t="n">
        <v>-1</v>
      </c>
      <c r="L76">
        <f>HYPERLINK("https://www.defined.fi/sol/NpkVFDHVfQZzRDzptBujzf8xHs1fDTdjBsR6vdWzjjH?maker=PNLCQcVCD26aC7ZWgRyr5ptfaR7bBrWdTFgRWwu2tvF","https://www.defined.fi/sol/NpkVFDHVfQZzRDzptBujzf8xHs1fDTdjBsR6vdWzjjH?maker=PNLCQcVCD26aC7ZWgRyr5ptfaR7bBrWdTFgRWwu2tvF")</f>
        <v/>
      </c>
      <c r="M76">
        <f>HYPERLINK("https://dexscreener.com/solana/NpkVFDHVfQZzRDzptBujzf8xHs1fDTdjBsR6vdWzjjH?maker=PNLCQcVCD26aC7ZWgRyr5ptfaR7bBrWdTFgRWwu2tvF","https://dexscreener.com/solana/NpkVFDHVfQZzRDzptBujzf8xHs1fDTdjBsR6vdWzjjH?maker=PNLCQcVCD26aC7ZWgRyr5ptfaR7bBrWdTFgRWwu2tvF")</f>
        <v/>
      </c>
    </row>
    <row r="77">
      <c r="A77" t="inlineStr">
        <is>
          <t>5JcxgsCzALk2CKoM1zGoJ7HWjXzEQZ5VcUi4Ty7xBwbV</t>
        </is>
      </c>
      <c r="B77" t="inlineStr">
        <is>
          <t>#MICO</t>
        </is>
      </c>
      <c r="C77" t="n">
        <v>0</v>
      </c>
      <c r="D77" t="n">
        <v>0</v>
      </c>
      <c r="E77" t="n">
        <v>-1</v>
      </c>
      <c r="F77" t="n">
        <v>0</v>
      </c>
      <c r="G77" t="n">
        <v>0</v>
      </c>
      <c r="H77" t="n">
        <v>0</v>
      </c>
      <c r="I77" t="n">
        <v>1</v>
      </c>
      <c r="J77" t="n">
        <v>-1</v>
      </c>
      <c r="K77" t="n">
        <v>-1</v>
      </c>
      <c r="L77">
        <f>HYPERLINK("https://www.defined.fi/sol/5JcxgsCzALk2CKoM1zGoJ7HWjXzEQZ5VcUi4Ty7xBwbV?maker=PNLCQcVCD26aC7ZWgRyr5ptfaR7bBrWdTFgRWwu2tvF","https://www.defined.fi/sol/5JcxgsCzALk2CKoM1zGoJ7HWjXzEQZ5VcUi4Ty7xBwbV?maker=PNLCQcVCD26aC7ZWgRyr5ptfaR7bBrWdTFgRWwu2tvF")</f>
        <v/>
      </c>
      <c r="M77">
        <f>HYPERLINK("https://dexscreener.com/solana/5JcxgsCzALk2CKoM1zGoJ7HWjXzEQZ5VcUi4Ty7xBwbV?maker=PNLCQcVCD26aC7ZWgRyr5ptfaR7bBrWdTFgRWwu2tvF","https://dexscreener.com/solana/5JcxgsCzALk2CKoM1zGoJ7HWjXzEQZ5VcUi4Ty7xBwbV?maker=PNLCQcVCD26aC7ZWgRyr5ptfaR7bBrWdTFgRWwu2tvF")</f>
        <v/>
      </c>
    </row>
    <row r="78">
      <c r="A78" t="inlineStr">
        <is>
          <t>XLviHryX96t63Xi5dtutrYqD2jS2Rth47rUR9RTpump</t>
        </is>
      </c>
      <c r="B78" t="inlineStr">
        <is>
          <t>PepMan</t>
        </is>
      </c>
      <c r="C78" t="n">
        <v>0</v>
      </c>
      <c r="D78" t="n">
        <v>0</v>
      </c>
      <c r="E78" t="n">
        <v>-1</v>
      </c>
      <c r="F78" t="n">
        <v>0</v>
      </c>
      <c r="G78" t="n">
        <v>0</v>
      </c>
      <c r="H78" t="n">
        <v>0</v>
      </c>
      <c r="I78" t="n">
        <v>1</v>
      </c>
      <c r="J78" t="n">
        <v>-1</v>
      </c>
      <c r="K78" t="n">
        <v>-1</v>
      </c>
      <c r="L78">
        <f>HYPERLINK("https://www.defined.fi/sol/XLviHryX96t63Xi5dtutrYqD2jS2Rth47rUR9RTpump?maker=PNLCQcVCD26aC7ZWgRyr5ptfaR7bBrWdTFgRWwu2tvF","https://www.defined.fi/sol/XLviHryX96t63Xi5dtutrYqD2jS2Rth47rUR9RTpump?maker=PNLCQcVCD26aC7ZWgRyr5ptfaR7bBrWdTFgRWwu2tvF")</f>
        <v/>
      </c>
      <c r="M78">
        <f>HYPERLINK("https://dexscreener.com/solana/XLviHryX96t63Xi5dtutrYqD2jS2Rth47rUR9RTpump?maker=PNLCQcVCD26aC7ZWgRyr5ptfaR7bBrWdTFgRWwu2tvF","https://dexscreener.com/solana/XLviHryX96t63Xi5dtutrYqD2jS2Rth47rUR9RTpump?maker=PNLCQcVCD26aC7ZWgRyr5ptfaR7bBrWdTFgRWwu2tvF")</f>
        <v/>
      </c>
    </row>
    <row r="79">
      <c r="A79" t="inlineStr">
        <is>
          <t>EKpQGSJtjMFqKZ9KQanSqYXRcF8fBopzLHYxdM65zcjm</t>
        </is>
      </c>
      <c r="B79" t="inlineStr">
        <is>
          <t>$WIF</t>
        </is>
      </c>
      <c r="C79" t="n">
        <v>0</v>
      </c>
      <c r="D79" t="n">
        <v>0</v>
      </c>
      <c r="E79" t="n">
        <v>0</v>
      </c>
      <c r="F79" t="n">
        <v>0</v>
      </c>
      <c r="G79" t="n">
        <v>97.91</v>
      </c>
      <c r="H79" t="n">
        <v>0</v>
      </c>
      <c r="I79" t="n">
        <v>371</v>
      </c>
      <c r="J79" t="n">
        <v>-1</v>
      </c>
      <c r="K79" t="n">
        <v>-1</v>
      </c>
      <c r="L79">
        <f>HYPERLINK("https://www.defined.fi/sol/EKpQGSJtjMFqKZ9KQanSqYXRcF8fBopzLHYxdM65zcjm?maker=PNLCQcVCD26aC7ZWgRyr5ptfaR7bBrWdTFgRWwu2tvF","https://www.defined.fi/sol/EKpQGSJtjMFqKZ9KQanSqYXRcF8fBopzLHYxdM65zcjm?maker=PNLCQcVCD26aC7ZWgRyr5ptfaR7bBrWdTFgRWwu2tvF")</f>
        <v/>
      </c>
      <c r="M79">
        <f>HYPERLINK("https://dexscreener.com/solana/EKpQGSJtjMFqKZ9KQanSqYXRcF8fBopzLHYxdM65zcjm?maker=PNLCQcVCD26aC7ZWgRyr5ptfaR7bBrWdTFgRWwu2tvF","https://dexscreener.com/solana/EKpQGSJtjMFqKZ9KQanSqYXRcF8fBopzLHYxdM65zcjm?maker=PNLCQcVCD26aC7ZWgRyr5ptfaR7bBrWdTFgRWwu2tvF")</f>
        <v/>
      </c>
    </row>
    <row r="80">
      <c r="A80" t="inlineStr">
        <is>
          <t>5XknGDPf8Jii8vQtbeVmBHSDd2ZyvZUvbV53uwsL2P6L</t>
        </is>
      </c>
      <c r="B80" t="inlineStr">
        <is>
          <t>UTK</t>
        </is>
      </c>
      <c r="C80" t="n">
        <v>0</v>
      </c>
      <c r="D80" t="n">
        <v>0</v>
      </c>
      <c r="E80" t="n">
        <v>0</v>
      </c>
      <c r="F80" t="n">
        <v>0</v>
      </c>
      <c r="G80" t="n">
        <v>16.23</v>
      </c>
      <c r="H80" t="n">
        <v>0</v>
      </c>
      <c r="I80" t="n">
        <v>16</v>
      </c>
      <c r="J80" t="n">
        <v>-1</v>
      </c>
      <c r="K80" t="n">
        <v>-1</v>
      </c>
      <c r="L80">
        <f>HYPERLINK("https://www.defined.fi/sol/5XknGDPf8Jii8vQtbeVmBHSDd2ZyvZUvbV53uwsL2P6L?maker=PNLCQcVCD26aC7ZWgRyr5ptfaR7bBrWdTFgRWwu2tvF","https://www.defined.fi/sol/5XknGDPf8Jii8vQtbeVmBHSDd2ZyvZUvbV53uwsL2P6L?maker=PNLCQcVCD26aC7ZWgRyr5ptfaR7bBrWdTFgRWwu2tvF")</f>
        <v/>
      </c>
      <c r="M80">
        <f>HYPERLINK("https://dexscreener.com/solana/5XknGDPf8Jii8vQtbeVmBHSDd2ZyvZUvbV53uwsL2P6L?maker=PNLCQcVCD26aC7ZWgRyr5ptfaR7bBrWdTFgRWwu2tvF","https://dexscreener.com/solana/5XknGDPf8Jii8vQtbeVmBHSDd2ZyvZUvbV53uwsL2P6L?maker=PNLCQcVCD26aC7ZWgRyr5ptfaR7bBrWdTFgRWwu2tvF")</f>
        <v/>
      </c>
    </row>
    <row r="81">
      <c r="A81" t="inlineStr">
        <is>
          <t>3S8qX1MsMqRbiwKg2cQyx7nis1oHMgaCuc9c4VfvVdPN</t>
        </is>
      </c>
      <c r="B81" t="inlineStr">
        <is>
          <t>MOTHER</t>
        </is>
      </c>
      <c r="C81" t="n">
        <v>0</v>
      </c>
      <c r="D81" t="n">
        <v>0</v>
      </c>
      <c r="E81" t="n">
        <v>0</v>
      </c>
      <c r="F81" t="n">
        <v>0</v>
      </c>
      <c r="G81" t="n">
        <v>133.67</v>
      </c>
      <c r="H81" t="n">
        <v>0</v>
      </c>
      <c r="I81" t="n">
        <v>99</v>
      </c>
      <c r="J81" t="n">
        <v>-1</v>
      </c>
      <c r="K81" t="n">
        <v>-1</v>
      </c>
      <c r="L81">
        <f>HYPERLINK("https://www.defined.fi/sol/3S8qX1MsMqRbiwKg2cQyx7nis1oHMgaCuc9c4VfvVdPN?maker=PNLCQcVCD26aC7ZWgRyr5ptfaR7bBrWdTFgRWwu2tvF","https://www.defined.fi/sol/3S8qX1MsMqRbiwKg2cQyx7nis1oHMgaCuc9c4VfvVdPN?maker=PNLCQcVCD26aC7ZWgRyr5ptfaR7bBrWdTFgRWwu2tvF")</f>
        <v/>
      </c>
      <c r="M81">
        <f>HYPERLINK("https://dexscreener.com/solana/3S8qX1MsMqRbiwKg2cQyx7nis1oHMgaCuc9c4VfvVdPN?maker=PNLCQcVCD26aC7ZWgRyr5ptfaR7bBrWdTFgRWwu2tvF","https://dexscreener.com/solana/3S8qX1MsMqRbiwKg2cQyx7nis1oHMgaCuc9c4VfvVdPN?maker=PNLCQcVCD26aC7ZWgRyr5ptfaR7bBrWdTFgRWwu2tvF")</f>
        <v/>
      </c>
    </row>
    <row r="82">
      <c r="A82" t="inlineStr">
        <is>
          <t>FCGDDio5DuhujHcRQCDbXHnrcSA4pUGg2haNt7S2pump</t>
        </is>
      </c>
      <c r="B82" t="inlineStr">
        <is>
          <t>AirheadFun</t>
        </is>
      </c>
      <c r="C82" t="n">
        <v>0</v>
      </c>
      <c r="D82" t="n">
        <v>0</v>
      </c>
      <c r="E82" t="n">
        <v>0</v>
      </c>
      <c r="F82" t="n">
        <v>0</v>
      </c>
      <c r="G82" t="n">
        <v>2.1</v>
      </c>
      <c r="H82" t="n">
        <v>0</v>
      </c>
      <c r="I82" t="n">
        <v>5</v>
      </c>
      <c r="J82" t="n">
        <v>-1</v>
      </c>
      <c r="K82" t="n">
        <v>-1</v>
      </c>
      <c r="L82">
        <f>HYPERLINK("https://www.defined.fi/sol/FCGDDio5DuhujHcRQCDbXHnrcSA4pUGg2haNt7S2pump?maker=PNLCQcVCD26aC7ZWgRyr5ptfaR7bBrWdTFgRWwu2tvF","https://www.defined.fi/sol/FCGDDio5DuhujHcRQCDbXHnrcSA4pUGg2haNt7S2pump?maker=PNLCQcVCD26aC7ZWgRyr5ptfaR7bBrWdTFgRWwu2tvF")</f>
        <v/>
      </c>
      <c r="M82">
        <f>HYPERLINK("https://dexscreener.com/solana/FCGDDio5DuhujHcRQCDbXHnrcSA4pUGg2haNt7S2pump?maker=PNLCQcVCD26aC7ZWgRyr5ptfaR7bBrWdTFgRWwu2tvF","https://dexscreener.com/solana/FCGDDio5DuhujHcRQCDbXHnrcSA4pUGg2haNt7S2pump?maker=PNLCQcVCD26aC7ZWgRyr5ptfaR7bBrWdTFgRWwu2tvF")</f>
        <v/>
      </c>
    </row>
    <row r="83">
      <c r="A83" t="inlineStr">
        <is>
          <t>7GCihgDB8fe6KNjn2MYtkzZcRjQy3t9GHdC8uHYmW2hr</t>
        </is>
      </c>
      <c r="B83" t="inlineStr">
        <is>
          <t>POPCAT</t>
        </is>
      </c>
      <c r="C83" t="n">
        <v>0</v>
      </c>
      <c r="D83" t="n">
        <v>0</v>
      </c>
      <c r="E83" t="n">
        <v>0</v>
      </c>
      <c r="F83" t="n">
        <v>0</v>
      </c>
      <c r="G83" t="n">
        <v>135.4</v>
      </c>
      <c r="H83" t="n">
        <v>0</v>
      </c>
      <c r="I83" t="n">
        <v>110</v>
      </c>
      <c r="J83" t="n">
        <v>-1</v>
      </c>
      <c r="K83" t="n">
        <v>-1</v>
      </c>
      <c r="L83">
        <f>HYPERLINK("https://www.defined.fi/sol/7GCihgDB8fe6KNjn2MYtkzZcRjQy3t9GHdC8uHYmW2hr?maker=PNLCQcVCD26aC7ZWgRyr5ptfaR7bBrWdTFgRWwu2tvF","https://www.defined.fi/sol/7GCihgDB8fe6KNjn2MYtkzZcRjQy3t9GHdC8uHYmW2hr?maker=PNLCQcVCD26aC7ZWgRyr5ptfaR7bBrWdTFgRWwu2tvF")</f>
        <v/>
      </c>
      <c r="M83">
        <f>HYPERLINK("https://dexscreener.com/solana/7GCihgDB8fe6KNjn2MYtkzZcRjQy3t9GHdC8uHYmW2hr?maker=PNLCQcVCD26aC7ZWgRyr5ptfaR7bBrWdTFgRWwu2tvF","https://dexscreener.com/solana/7GCihgDB8fe6KNjn2MYtkzZcRjQy3t9GHdC8uHYmW2hr?maker=PNLCQcVCD26aC7ZWgRyr5ptfaR7bBrWdTFgRWwu2tvF")</f>
        <v/>
      </c>
    </row>
    <row r="84">
      <c r="A84" t="inlineStr">
        <is>
          <t>9BB6NFEcjBCtnNLFko2FqVQBq8HHM13kCyYcdQbgpump</t>
        </is>
      </c>
      <c r="B84" t="inlineStr">
        <is>
          <t>Fartcoin</t>
        </is>
      </c>
      <c r="C84" t="n">
        <v>0</v>
      </c>
      <c r="D84" t="n">
        <v>0</v>
      </c>
      <c r="E84" t="n">
        <v>0</v>
      </c>
      <c r="F84" t="n">
        <v>0</v>
      </c>
      <c r="G84" t="n">
        <v>62.47</v>
      </c>
      <c r="H84" t="n">
        <v>0</v>
      </c>
      <c r="I84" t="n">
        <v>24</v>
      </c>
      <c r="J84" t="n">
        <v>-1</v>
      </c>
      <c r="K84" t="n">
        <v>-1</v>
      </c>
      <c r="L84">
        <f>HYPERLINK("https://www.defined.fi/sol/9BB6NFEcjBCtnNLFko2FqVQBq8HHM13kCyYcdQbgpump?maker=PNLCQcVCD26aC7ZWgRyr5ptfaR7bBrWdTFgRWwu2tvF","https://www.defined.fi/sol/9BB6NFEcjBCtnNLFko2FqVQBq8HHM13kCyYcdQbgpump?maker=PNLCQcVCD26aC7ZWgRyr5ptfaR7bBrWdTFgRWwu2tvF")</f>
        <v/>
      </c>
      <c r="M84">
        <f>HYPERLINK("https://dexscreener.com/solana/9BB6NFEcjBCtnNLFko2FqVQBq8HHM13kCyYcdQbgpump?maker=PNLCQcVCD26aC7ZWgRyr5ptfaR7bBrWdTFgRWwu2tvF","https://dexscreener.com/solana/9BB6NFEcjBCtnNLFko2FqVQBq8HHM13kCyYcdQbgpump?maker=PNLCQcVCD26aC7ZWgRyr5ptfaR7bBrWdTFgRWwu2tvF")</f>
        <v/>
      </c>
    </row>
    <row r="85">
      <c r="A85" t="inlineStr">
        <is>
          <t>yMSKRz7LJEg6deQNRbYQNbWFVtEFy5cph3LdtHhK6WH</t>
        </is>
      </c>
      <c r="B85" t="inlineStr">
        <is>
          <t>PEPESOLAI</t>
        </is>
      </c>
      <c r="C85" t="n">
        <v>0</v>
      </c>
      <c r="D85" t="n">
        <v>0</v>
      </c>
      <c r="E85" t="n">
        <v>-1</v>
      </c>
      <c r="F85" t="n">
        <v>0</v>
      </c>
      <c r="G85" t="n">
        <v>0</v>
      </c>
      <c r="H85" t="n">
        <v>0</v>
      </c>
      <c r="I85" t="n">
        <v>1</v>
      </c>
      <c r="J85" t="n">
        <v>-1</v>
      </c>
      <c r="K85" t="n">
        <v>-1</v>
      </c>
      <c r="L85">
        <f>HYPERLINK("https://www.defined.fi/sol/yMSKRz7LJEg6deQNRbYQNbWFVtEFy5cph3LdtHhK6WH?maker=PNLCQcVCD26aC7ZWgRyr5ptfaR7bBrWdTFgRWwu2tvF","https://www.defined.fi/sol/yMSKRz7LJEg6deQNRbYQNbWFVtEFy5cph3LdtHhK6WH?maker=PNLCQcVCD26aC7ZWgRyr5ptfaR7bBrWdTFgRWwu2tvF")</f>
        <v/>
      </c>
      <c r="M85">
        <f>HYPERLINK("https://dexscreener.com/solana/yMSKRz7LJEg6deQNRbYQNbWFVtEFy5cph3LdtHhK6WH?maker=PNLCQcVCD26aC7ZWgRyr5ptfaR7bBrWdTFgRWwu2tvF","https://dexscreener.com/solana/yMSKRz7LJEg6deQNRbYQNbWFVtEFy5cph3LdtHhK6WH?maker=PNLCQcVCD26aC7ZWgRyr5ptfaR7bBrWdTFgRWwu2tvF")</f>
        <v/>
      </c>
    </row>
    <row r="86">
      <c r="A86" t="inlineStr">
        <is>
          <t>6jigG1euvtdZo9jsaVxmrpLGWmKhD5RHgUCqQxf8pump</t>
        </is>
      </c>
      <c r="B86" t="inlineStr">
        <is>
          <t>$TTWX</t>
        </is>
      </c>
      <c r="C86" t="n">
        <v>0</v>
      </c>
      <c r="D86" t="n">
        <v>0</v>
      </c>
      <c r="E86" t="n">
        <v>-1</v>
      </c>
      <c r="F86" t="n">
        <v>0</v>
      </c>
      <c r="G86" t="n">
        <v>0</v>
      </c>
      <c r="H86" t="n">
        <v>0</v>
      </c>
      <c r="I86" t="n">
        <v>1</v>
      </c>
      <c r="J86" t="n">
        <v>-1</v>
      </c>
      <c r="K86" t="n">
        <v>-1</v>
      </c>
      <c r="L86">
        <f>HYPERLINK("https://www.defined.fi/sol/6jigG1euvtdZo9jsaVxmrpLGWmKhD5RHgUCqQxf8pump?maker=PNLCQcVCD26aC7ZWgRyr5ptfaR7bBrWdTFgRWwu2tvF","https://www.defined.fi/sol/6jigG1euvtdZo9jsaVxmrpLGWmKhD5RHgUCqQxf8pump?maker=PNLCQcVCD26aC7ZWgRyr5ptfaR7bBrWdTFgRWwu2tvF")</f>
        <v/>
      </c>
      <c r="M86">
        <f>HYPERLINK("https://dexscreener.com/solana/6jigG1euvtdZo9jsaVxmrpLGWmKhD5RHgUCqQxf8pump?maker=PNLCQcVCD26aC7ZWgRyr5ptfaR7bBrWdTFgRWwu2tvF","https://dexscreener.com/solana/6jigG1euvtdZo9jsaVxmrpLGWmKhD5RHgUCqQxf8pump?maker=PNLCQcVCD26aC7ZWgRyr5ptfaR7bBrWdTFgRWwu2tvF")</f>
        <v/>
      </c>
    </row>
    <row r="87">
      <c r="A87" t="inlineStr">
        <is>
          <t>9a2Bg3fLA9eQmzg6mN41ePLdZ5wnpLftDtEkwWgasyqL</t>
        </is>
      </c>
      <c r="B87" t="inlineStr">
        <is>
          <t>Honk</t>
        </is>
      </c>
      <c r="C87" t="n">
        <v>0</v>
      </c>
      <c r="D87" t="n">
        <v>0</v>
      </c>
      <c r="E87" t="n">
        <v>-1</v>
      </c>
      <c r="F87" t="n">
        <v>0</v>
      </c>
      <c r="G87" t="n">
        <v>0</v>
      </c>
      <c r="H87" t="n">
        <v>0</v>
      </c>
      <c r="I87" t="n">
        <v>1</v>
      </c>
      <c r="J87" t="n">
        <v>-1</v>
      </c>
      <c r="K87" t="n">
        <v>-1</v>
      </c>
      <c r="L87">
        <f>HYPERLINK("https://www.defined.fi/sol/9a2Bg3fLA9eQmzg6mN41ePLdZ5wnpLftDtEkwWgasyqL?maker=PNLCQcVCD26aC7ZWgRyr5ptfaR7bBrWdTFgRWwu2tvF","https://www.defined.fi/sol/9a2Bg3fLA9eQmzg6mN41ePLdZ5wnpLftDtEkwWgasyqL?maker=PNLCQcVCD26aC7ZWgRyr5ptfaR7bBrWdTFgRWwu2tvF")</f>
        <v/>
      </c>
      <c r="M87">
        <f>HYPERLINK("https://dexscreener.com/solana/9a2Bg3fLA9eQmzg6mN41ePLdZ5wnpLftDtEkwWgasyqL?maker=PNLCQcVCD26aC7ZWgRyr5ptfaR7bBrWdTFgRWwu2tvF","https://dexscreener.com/solana/9a2Bg3fLA9eQmzg6mN41ePLdZ5wnpLftDtEkwWgasyqL?maker=PNLCQcVCD26aC7ZWgRyr5ptfaR7bBrWdTFgRWwu2tvF")</f>
        <v/>
      </c>
    </row>
    <row r="88">
      <c r="A88" t="inlineStr">
        <is>
          <t>vyPu3cip3jEDPqkigX92LcLdwyaFxmbg7UJmSVipump</t>
        </is>
      </c>
      <c r="B88" t="inlineStr">
        <is>
          <t>Novus</t>
        </is>
      </c>
      <c r="C88" t="n">
        <v>0</v>
      </c>
      <c r="D88" t="n">
        <v>0</v>
      </c>
      <c r="E88" t="n">
        <v>0</v>
      </c>
      <c r="F88" t="n">
        <v>0</v>
      </c>
      <c r="G88" t="n">
        <v>9.4</v>
      </c>
      <c r="H88" t="n">
        <v>0</v>
      </c>
      <c r="I88" t="n">
        <v>6</v>
      </c>
      <c r="J88" t="n">
        <v>-1</v>
      </c>
      <c r="K88" t="n">
        <v>-1</v>
      </c>
      <c r="L88">
        <f>HYPERLINK("https://www.defined.fi/sol/vyPu3cip3jEDPqkigX92LcLdwyaFxmbg7UJmSVipump?maker=PNLCQcVCD26aC7ZWgRyr5ptfaR7bBrWdTFgRWwu2tvF","https://www.defined.fi/sol/vyPu3cip3jEDPqkigX92LcLdwyaFxmbg7UJmSVipump?maker=PNLCQcVCD26aC7ZWgRyr5ptfaR7bBrWdTFgRWwu2tvF")</f>
        <v/>
      </c>
      <c r="M88">
        <f>HYPERLINK("https://dexscreener.com/solana/vyPu3cip3jEDPqkigX92LcLdwyaFxmbg7UJmSVipump?maker=PNLCQcVCD26aC7ZWgRyr5ptfaR7bBrWdTFgRWwu2tvF","https://dexscreener.com/solana/vyPu3cip3jEDPqkigX92LcLdwyaFxmbg7UJmSVipump?maker=PNLCQcVCD26aC7ZWgRyr5ptfaR7bBrWdTFgRWwu2tvF")</f>
        <v/>
      </c>
    </row>
    <row r="89">
      <c r="A89" t="inlineStr">
        <is>
          <t>69kdRLyP5DTRkpHraaSZAQbWmAwzF9guKjZfzMXzcbAs</t>
        </is>
      </c>
      <c r="B89" t="inlineStr">
        <is>
          <t>USA</t>
        </is>
      </c>
      <c r="C89" t="n">
        <v>0</v>
      </c>
      <c r="D89" t="n">
        <v>0</v>
      </c>
      <c r="E89" t="n">
        <v>0</v>
      </c>
      <c r="F89" t="n">
        <v>0</v>
      </c>
      <c r="G89" t="n">
        <v>66.15000000000001</v>
      </c>
      <c r="H89" t="n">
        <v>0</v>
      </c>
      <c r="I89" t="n">
        <v>48</v>
      </c>
      <c r="J89" t="n">
        <v>-1</v>
      </c>
      <c r="K89" t="n">
        <v>-1</v>
      </c>
      <c r="L89">
        <f>HYPERLINK("https://www.defined.fi/sol/69kdRLyP5DTRkpHraaSZAQbWmAwzF9guKjZfzMXzcbAs?maker=PNLCQcVCD26aC7ZWgRyr5ptfaR7bBrWdTFgRWwu2tvF","https://www.defined.fi/sol/69kdRLyP5DTRkpHraaSZAQbWmAwzF9guKjZfzMXzcbAs?maker=PNLCQcVCD26aC7ZWgRyr5ptfaR7bBrWdTFgRWwu2tvF")</f>
        <v/>
      </c>
      <c r="M89">
        <f>HYPERLINK("https://dexscreener.com/solana/69kdRLyP5DTRkpHraaSZAQbWmAwzF9guKjZfzMXzcbAs?maker=PNLCQcVCD26aC7ZWgRyr5ptfaR7bBrWdTFgRWwu2tvF","https://dexscreener.com/solana/69kdRLyP5DTRkpHraaSZAQbWmAwzF9guKjZfzMXzcbAs?maker=PNLCQcVCD26aC7ZWgRyr5ptfaR7bBrWdTFgRWwu2tvF")</f>
        <v/>
      </c>
    </row>
    <row r="90">
      <c r="A90" t="inlineStr">
        <is>
          <t>46kbcZxCeyRgi9EheCSh73h37nBgzFBRgVf1cuYEzDyj</t>
        </is>
      </c>
      <c r="B90" t="inlineStr">
        <is>
          <t>DonkeyKing</t>
        </is>
      </c>
      <c r="C90" t="n">
        <v>0</v>
      </c>
      <c r="D90" t="n">
        <v>0</v>
      </c>
      <c r="E90" t="n">
        <v>-1</v>
      </c>
      <c r="F90" t="n">
        <v>0</v>
      </c>
      <c r="G90" t="n">
        <v>0</v>
      </c>
      <c r="H90" t="n">
        <v>0</v>
      </c>
      <c r="I90" t="n">
        <v>1</v>
      </c>
      <c r="J90" t="n">
        <v>-1</v>
      </c>
      <c r="K90" t="n">
        <v>-1</v>
      </c>
      <c r="L90">
        <f>HYPERLINK("https://www.defined.fi/sol/46kbcZxCeyRgi9EheCSh73h37nBgzFBRgVf1cuYEzDyj?maker=PNLCQcVCD26aC7ZWgRyr5ptfaR7bBrWdTFgRWwu2tvF","https://www.defined.fi/sol/46kbcZxCeyRgi9EheCSh73h37nBgzFBRgVf1cuYEzDyj?maker=PNLCQcVCD26aC7ZWgRyr5ptfaR7bBrWdTFgRWwu2tvF")</f>
        <v/>
      </c>
      <c r="M90">
        <f>HYPERLINK("https://dexscreener.com/solana/46kbcZxCeyRgi9EheCSh73h37nBgzFBRgVf1cuYEzDyj?maker=PNLCQcVCD26aC7ZWgRyr5ptfaR7bBrWdTFgRWwu2tvF","https://dexscreener.com/solana/46kbcZxCeyRgi9EheCSh73h37nBgzFBRgVf1cuYEzDyj?maker=PNLCQcVCD26aC7ZWgRyr5ptfaR7bBrWdTFgRWwu2tvF")</f>
        <v/>
      </c>
    </row>
    <row r="91">
      <c r="A91" t="inlineStr">
        <is>
          <t>9DARgmnjFTBvExcWJiHwSN3tDarZrvXctsJWWpt8BHWz</t>
        </is>
      </c>
      <c r="B91" t="inlineStr">
        <is>
          <t>SOLAGOTCHI</t>
        </is>
      </c>
      <c r="C91" t="n">
        <v>0</v>
      </c>
      <c r="D91" t="n">
        <v>0</v>
      </c>
      <c r="E91" t="n">
        <v>-1</v>
      </c>
      <c r="F91" t="n">
        <v>0</v>
      </c>
      <c r="G91" t="n">
        <v>0</v>
      </c>
      <c r="H91" t="n">
        <v>0</v>
      </c>
      <c r="I91" t="n">
        <v>1</v>
      </c>
      <c r="J91" t="n">
        <v>-1</v>
      </c>
      <c r="K91" t="n">
        <v>-1</v>
      </c>
      <c r="L91">
        <f>HYPERLINK("https://www.defined.fi/sol/9DARgmnjFTBvExcWJiHwSN3tDarZrvXctsJWWpt8BHWz?maker=PNLCQcVCD26aC7ZWgRyr5ptfaR7bBrWdTFgRWwu2tvF","https://www.defined.fi/sol/9DARgmnjFTBvExcWJiHwSN3tDarZrvXctsJWWpt8BHWz?maker=PNLCQcVCD26aC7ZWgRyr5ptfaR7bBrWdTFgRWwu2tvF")</f>
        <v/>
      </c>
      <c r="M91">
        <f>HYPERLINK("https://dexscreener.com/solana/9DARgmnjFTBvExcWJiHwSN3tDarZrvXctsJWWpt8BHWz?maker=PNLCQcVCD26aC7ZWgRyr5ptfaR7bBrWdTFgRWwu2tvF","https://dexscreener.com/solana/9DARgmnjFTBvExcWJiHwSN3tDarZrvXctsJWWpt8BHWz?maker=PNLCQcVCD26aC7ZWgRyr5ptfaR7bBrWdTFgRWwu2tvF")</f>
        <v/>
      </c>
    </row>
    <row r="92">
      <c r="A92" t="inlineStr">
        <is>
          <t>DTsgV3ak7mF6NAAKVgUedf8mvGeyaWDKUzN7bRqepump</t>
        </is>
      </c>
      <c r="B92" t="inlineStr">
        <is>
          <t>pepAI</t>
        </is>
      </c>
      <c r="C92" t="n">
        <v>0</v>
      </c>
      <c r="D92" t="n">
        <v>0</v>
      </c>
      <c r="E92" t="n">
        <v>-1</v>
      </c>
      <c r="F92" t="n">
        <v>0</v>
      </c>
      <c r="G92" t="n">
        <v>0</v>
      </c>
      <c r="H92" t="n">
        <v>0</v>
      </c>
      <c r="I92" t="n">
        <v>1</v>
      </c>
      <c r="J92" t="n">
        <v>-1</v>
      </c>
      <c r="K92" t="n">
        <v>-1</v>
      </c>
      <c r="L92">
        <f>HYPERLINK("https://www.defined.fi/sol/DTsgV3ak7mF6NAAKVgUedf8mvGeyaWDKUzN7bRqepump?maker=PNLCQcVCD26aC7ZWgRyr5ptfaR7bBrWdTFgRWwu2tvF","https://www.defined.fi/sol/DTsgV3ak7mF6NAAKVgUedf8mvGeyaWDKUzN7bRqepump?maker=PNLCQcVCD26aC7ZWgRyr5ptfaR7bBrWdTFgRWwu2tvF")</f>
        <v/>
      </c>
      <c r="M92">
        <f>HYPERLINK("https://dexscreener.com/solana/DTsgV3ak7mF6NAAKVgUedf8mvGeyaWDKUzN7bRqepump?maker=PNLCQcVCD26aC7ZWgRyr5ptfaR7bBrWdTFgRWwu2tvF","https://dexscreener.com/solana/DTsgV3ak7mF6NAAKVgUedf8mvGeyaWDKUzN7bRqepump?maker=PNLCQcVCD26aC7ZWgRyr5ptfaR7bBrWdTFgRWwu2tvF")</f>
        <v/>
      </c>
    </row>
    <row r="93">
      <c r="A93" t="inlineStr">
        <is>
          <t>6jYRKqcuUMXnYo23MVgwXucdShLV7Km3i4NUpwuLVVsp</t>
        </is>
      </c>
      <c r="B93" t="inlineStr">
        <is>
          <t>KABOSU</t>
        </is>
      </c>
      <c r="C93" t="n">
        <v>0</v>
      </c>
      <c r="D93" t="n">
        <v>0</v>
      </c>
      <c r="E93" t="n">
        <v>-1</v>
      </c>
      <c r="F93" t="n">
        <v>0</v>
      </c>
      <c r="G93" t="n">
        <v>0</v>
      </c>
      <c r="H93" t="n">
        <v>0</v>
      </c>
      <c r="I93" t="n">
        <v>1</v>
      </c>
      <c r="J93" t="n">
        <v>-1</v>
      </c>
      <c r="K93" t="n">
        <v>-1</v>
      </c>
      <c r="L93">
        <f>HYPERLINK("https://www.defined.fi/sol/6jYRKqcuUMXnYo23MVgwXucdShLV7Km3i4NUpwuLVVsp?maker=PNLCQcVCD26aC7ZWgRyr5ptfaR7bBrWdTFgRWwu2tvF","https://www.defined.fi/sol/6jYRKqcuUMXnYo23MVgwXucdShLV7Km3i4NUpwuLVVsp?maker=PNLCQcVCD26aC7ZWgRyr5ptfaR7bBrWdTFgRWwu2tvF")</f>
        <v/>
      </c>
      <c r="M93">
        <f>HYPERLINK("https://dexscreener.com/solana/6jYRKqcuUMXnYo23MVgwXucdShLV7Km3i4NUpwuLVVsp?maker=PNLCQcVCD26aC7ZWgRyr5ptfaR7bBrWdTFgRWwu2tvF","https://dexscreener.com/solana/6jYRKqcuUMXnYo23MVgwXucdShLV7Km3i4NUpwuLVVsp?maker=PNLCQcVCD26aC7ZWgRyr5ptfaR7bBrWdTFgRWwu2tvF")</f>
        <v/>
      </c>
    </row>
    <row r="94">
      <c r="A94" t="inlineStr">
        <is>
          <t>B4TmvUkvWQjh3GMNm2xhQL4YbaVfSJxFTEg34ZTUMx8b</t>
        </is>
      </c>
      <c r="B94" t="inlineStr">
        <is>
          <t>ROGER</t>
        </is>
      </c>
      <c r="C94" t="n">
        <v>0</v>
      </c>
      <c r="D94" t="n">
        <v>0</v>
      </c>
      <c r="E94" t="n">
        <v>-1</v>
      </c>
      <c r="F94" t="n">
        <v>0</v>
      </c>
      <c r="G94" t="n">
        <v>0.002</v>
      </c>
      <c r="H94" t="n">
        <v>0</v>
      </c>
      <c r="I94" t="n">
        <v>1</v>
      </c>
      <c r="J94" t="n">
        <v>-1</v>
      </c>
      <c r="K94" t="n">
        <v>-1</v>
      </c>
      <c r="L94">
        <f>HYPERLINK("https://www.defined.fi/sol/B4TmvUkvWQjh3GMNm2xhQL4YbaVfSJxFTEg34ZTUMx8b?maker=PNLCQcVCD26aC7ZWgRyr5ptfaR7bBrWdTFgRWwu2tvF","https://www.defined.fi/sol/B4TmvUkvWQjh3GMNm2xhQL4YbaVfSJxFTEg34ZTUMx8b?maker=PNLCQcVCD26aC7ZWgRyr5ptfaR7bBrWdTFgRWwu2tvF")</f>
        <v/>
      </c>
      <c r="M94">
        <f>HYPERLINK("https://dexscreener.com/solana/B4TmvUkvWQjh3GMNm2xhQL4YbaVfSJxFTEg34ZTUMx8b?maker=PNLCQcVCD26aC7ZWgRyr5ptfaR7bBrWdTFgRWwu2tvF","https://dexscreener.com/solana/B4TmvUkvWQjh3GMNm2xhQL4YbaVfSJxFTEg34ZTUMx8b?maker=PNLCQcVCD26aC7ZWgRyr5ptfaR7bBrWdTFgRWwu2tvF")</f>
        <v/>
      </c>
    </row>
    <row r="95">
      <c r="A95" t="inlineStr">
        <is>
          <t>7RrLheV7dSecVka3MfjYb4Wa6Z6uegNyzhpFeERsfFZP</t>
        </is>
      </c>
      <c r="B95" t="inlineStr">
        <is>
          <t>Retardia</t>
        </is>
      </c>
      <c r="C95" t="n">
        <v>0</v>
      </c>
      <c r="D95" t="n">
        <v>0</v>
      </c>
      <c r="E95" t="n">
        <v>0</v>
      </c>
      <c r="F95" t="n">
        <v>0</v>
      </c>
      <c r="G95" t="n">
        <v>39.61</v>
      </c>
      <c r="H95" t="n">
        <v>0</v>
      </c>
      <c r="I95" t="n">
        <v>36</v>
      </c>
      <c r="J95" t="n">
        <v>-1</v>
      </c>
      <c r="K95" t="n">
        <v>-1</v>
      </c>
      <c r="L95">
        <f>HYPERLINK("https://www.defined.fi/sol/7RrLheV7dSecVka3MfjYb4Wa6Z6uegNyzhpFeERsfFZP?maker=PNLCQcVCD26aC7ZWgRyr5ptfaR7bBrWdTFgRWwu2tvF","https://www.defined.fi/sol/7RrLheV7dSecVka3MfjYb4Wa6Z6uegNyzhpFeERsfFZP?maker=PNLCQcVCD26aC7ZWgRyr5ptfaR7bBrWdTFgRWwu2tvF")</f>
        <v/>
      </c>
      <c r="M95">
        <f>HYPERLINK("https://dexscreener.com/solana/7RrLheV7dSecVka3MfjYb4Wa6Z6uegNyzhpFeERsfFZP?maker=PNLCQcVCD26aC7ZWgRyr5ptfaR7bBrWdTFgRWwu2tvF","https://dexscreener.com/solana/7RrLheV7dSecVka3MfjYb4Wa6Z6uegNyzhpFeERsfFZP?maker=PNLCQcVCD26aC7ZWgRyr5ptfaR7bBrWdTFgRWwu2tvF")</f>
        <v/>
      </c>
    </row>
    <row r="96">
      <c r="A96" t="inlineStr">
        <is>
          <t>9NiHcbT8EohKJid1RdU3232tATmM1CvYemTeCP5iwro</t>
        </is>
      </c>
      <c r="B96" t="inlineStr">
        <is>
          <t>FCOD</t>
        </is>
      </c>
      <c r="C96" t="n">
        <v>0</v>
      </c>
      <c r="D96" t="n">
        <v>0</v>
      </c>
      <c r="E96" t="n">
        <v>0</v>
      </c>
      <c r="F96" t="n">
        <v>0</v>
      </c>
      <c r="G96" t="n">
        <v>5.02</v>
      </c>
      <c r="H96" t="n">
        <v>0</v>
      </c>
      <c r="I96" t="n">
        <v>5</v>
      </c>
      <c r="J96" t="n">
        <v>-1</v>
      </c>
      <c r="K96" t="n">
        <v>-1</v>
      </c>
      <c r="L96">
        <f>HYPERLINK("https://www.defined.fi/sol/9NiHcbT8EohKJid1RdU3232tATmM1CvYemTeCP5iwro?maker=PNLCQcVCD26aC7ZWgRyr5ptfaR7bBrWdTFgRWwu2tvF","https://www.defined.fi/sol/9NiHcbT8EohKJid1RdU3232tATmM1CvYemTeCP5iwro?maker=PNLCQcVCD26aC7ZWgRyr5ptfaR7bBrWdTFgRWwu2tvF")</f>
        <v/>
      </c>
      <c r="M96">
        <f>HYPERLINK("https://dexscreener.com/solana/9NiHcbT8EohKJid1RdU3232tATmM1CvYemTeCP5iwro?maker=PNLCQcVCD26aC7ZWgRyr5ptfaR7bBrWdTFgRWwu2tvF","https://dexscreener.com/solana/9NiHcbT8EohKJid1RdU3232tATmM1CvYemTeCP5iwro?maker=PNLCQcVCD26aC7ZWgRyr5ptfaR7bBrWdTFgRWwu2tvF")</f>
        <v/>
      </c>
    </row>
    <row r="97">
      <c r="A97" t="inlineStr">
        <is>
          <t>AM3MXfMSsto6FtS7VaX5bN7xNphqswrLHseUNhQSYQn3</t>
        </is>
      </c>
      <c r="B97" t="inlineStr">
        <is>
          <t>WLFI</t>
        </is>
      </c>
      <c r="C97" t="n">
        <v>0</v>
      </c>
      <c r="D97" t="n">
        <v>0</v>
      </c>
      <c r="E97" t="n">
        <v>-1</v>
      </c>
      <c r="F97" t="n">
        <v>0</v>
      </c>
      <c r="G97" t="n">
        <v>0.001</v>
      </c>
      <c r="H97" t="n">
        <v>0</v>
      </c>
      <c r="I97" t="n">
        <v>1</v>
      </c>
      <c r="J97" t="n">
        <v>-1</v>
      </c>
      <c r="K97" t="n">
        <v>-1</v>
      </c>
      <c r="L97">
        <f>HYPERLINK("https://www.defined.fi/sol/AM3MXfMSsto6FtS7VaX5bN7xNphqswrLHseUNhQSYQn3?maker=PNLCQcVCD26aC7ZWgRyr5ptfaR7bBrWdTFgRWwu2tvF","https://www.defined.fi/sol/AM3MXfMSsto6FtS7VaX5bN7xNphqswrLHseUNhQSYQn3?maker=PNLCQcVCD26aC7ZWgRyr5ptfaR7bBrWdTFgRWwu2tvF")</f>
        <v/>
      </c>
      <c r="M97">
        <f>HYPERLINK("https://dexscreener.com/solana/AM3MXfMSsto6FtS7VaX5bN7xNphqswrLHseUNhQSYQn3?maker=PNLCQcVCD26aC7ZWgRyr5ptfaR7bBrWdTFgRWwu2tvF","https://dexscreener.com/solana/AM3MXfMSsto6FtS7VaX5bN7xNphqswrLHseUNhQSYQn3?maker=PNLCQcVCD26aC7ZWgRyr5ptfaR7bBrWdTFgRWwu2tvF")</f>
        <v/>
      </c>
    </row>
    <row r="98">
      <c r="A98" t="inlineStr">
        <is>
          <t>CZwKW2kDCsBLdBVoTqAsiCYUsJrbT2xz2sa5V1FpkYtM</t>
        </is>
      </c>
      <c r="B98" t="inlineStr">
        <is>
          <t>catonCAT</t>
        </is>
      </c>
      <c r="C98" t="n">
        <v>0</v>
      </c>
      <c r="D98" t="n">
        <v>0</v>
      </c>
      <c r="E98" t="n">
        <v>-1</v>
      </c>
      <c r="F98" t="n">
        <v>0</v>
      </c>
      <c r="G98" t="n">
        <v>0</v>
      </c>
      <c r="H98" t="n">
        <v>0</v>
      </c>
      <c r="I98" t="n">
        <v>1</v>
      </c>
      <c r="J98" t="n">
        <v>-1</v>
      </c>
      <c r="K98" t="n">
        <v>-1</v>
      </c>
      <c r="L98">
        <f>HYPERLINK("https://www.defined.fi/sol/CZwKW2kDCsBLdBVoTqAsiCYUsJrbT2xz2sa5V1FpkYtM?maker=PNLCQcVCD26aC7ZWgRyr5ptfaR7bBrWdTFgRWwu2tvF","https://www.defined.fi/sol/CZwKW2kDCsBLdBVoTqAsiCYUsJrbT2xz2sa5V1FpkYtM?maker=PNLCQcVCD26aC7ZWgRyr5ptfaR7bBrWdTFgRWwu2tvF")</f>
        <v/>
      </c>
      <c r="M98">
        <f>HYPERLINK("https://dexscreener.com/solana/CZwKW2kDCsBLdBVoTqAsiCYUsJrbT2xz2sa5V1FpkYtM?maker=PNLCQcVCD26aC7ZWgRyr5ptfaR7bBrWdTFgRWwu2tvF","https://dexscreener.com/solana/CZwKW2kDCsBLdBVoTqAsiCYUsJrbT2xz2sa5V1FpkYtM?maker=PNLCQcVCD26aC7ZWgRyr5ptfaR7bBrWdTFgRWwu2tvF")</f>
        <v/>
      </c>
    </row>
    <row r="99">
      <c r="A99" t="inlineStr">
        <is>
          <t>9EWaA1Ro18yqLs7i6Gutjv12vFQNGZL3rkPPaJ3Vpump</t>
        </is>
      </c>
      <c r="B99" t="inlineStr">
        <is>
          <t>DOGEN</t>
        </is>
      </c>
      <c r="C99" t="n">
        <v>0</v>
      </c>
      <c r="D99" t="n">
        <v>0</v>
      </c>
      <c r="E99" t="n">
        <v>-1</v>
      </c>
      <c r="F99" t="n">
        <v>0</v>
      </c>
      <c r="G99" t="n">
        <v>0</v>
      </c>
      <c r="H99" t="n">
        <v>0</v>
      </c>
      <c r="I99" t="n">
        <v>1</v>
      </c>
      <c r="J99" t="n">
        <v>-1</v>
      </c>
      <c r="K99" t="n">
        <v>-1</v>
      </c>
      <c r="L99">
        <f>HYPERLINK("https://www.defined.fi/sol/9EWaA1Ro18yqLs7i6Gutjv12vFQNGZL3rkPPaJ3Vpump?maker=PNLCQcVCD26aC7ZWgRyr5ptfaR7bBrWdTFgRWwu2tvF","https://www.defined.fi/sol/9EWaA1Ro18yqLs7i6Gutjv12vFQNGZL3rkPPaJ3Vpump?maker=PNLCQcVCD26aC7ZWgRyr5ptfaR7bBrWdTFgRWwu2tvF")</f>
        <v/>
      </c>
      <c r="M99">
        <f>HYPERLINK("https://dexscreener.com/solana/9EWaA1Ro18yqLs7i6Gutjv12vFQNGZL3rkPPaJ3Vpump?maker=PNLCQcVCD26aC7ZWgRyr5ptfaR7bBrWdTFgRWwu2tvF","https://dexscreener.com/solana/9EWaA1Ro18yqLs7i6Gutjv12vFQNGZL3rkPPaJ3Vpump?maker=PNLCQcVCD26aC7ZWgRyr5ptfaR7bBrWdTFgRWwu2tvF")</f>
        <v/>
      </c>
    </row>
    <row r="100">
      <c r="A100" t="inlineStr">
        <is>
          <t>A6ESv6iKrhwPPRz5aXVbHSronBxZzZhAN6bu3rASyCgk</t>
        </is>
      </c>
      <c r="B100" t="inlineStr">
        <is>
          <t>MONIE</t>
        </is>
      </c>
      <c r="C100" t="n">
        <v>0</v>
      </c>
      <c r="D100" t="n">
        <v>0</v>
      </c>
      <c r="E100" t="n">
        <v>-1</v>
      </c>
      <c r="F100" t="n">
        <v>0</v>
      </c>
      <c r="G100" t="n">
        <v>0</v>
      </c>
      <c r="H100" t="n">
        <v>0</v>
      </c>
      <c r="I100" t="n">
        <v>1</v>
      </c>
      <c r="J100" t="n">
        <v>-1</v>
      </c>
      <c r="K100" t="n">
        <v>-1</v>
      </c>
      <c r="L100">
        <f>HYPERLINK("https://www.defined.fi/sol/A6ESv6iKrhwPPRz5aXVbHSronBxZzZhAN6bu3rASyCgk?maker=PNLCQcVCD26aC7ZWgRyr5ptfaR7bBrWdTFgRWwu2tvF","https://www.defined.fi/sol/A6ESv6iKrhwPPRz5aXVbHSronBxZzZhAN6bu3rASyCgk?maker=PNLCQcVCD26aC7ZWgRyr5ptfaR7bBrWdTFgRWwu2tvF")</f>
        <v/>
      </c>
      <c r="M100">
        <f>HYPERLINK("https://dexscreener.com/solana/A6ESv6iKrhwPPRz5aXVbHSronBxZzZhAN6bu3rASyCgk?maker=PNLCQcVCD26aC7ZWgRyr5ptfaR7bBrWdTFgRWwu2tvF","https://dexscreener.com/solana/A6ESv6iKrhwPPRz5aXVbHSronBxZzZhAN6bu3rASyCgk?maker=PNLCQcVCD26aC7ZWgRyr5ptfaR7bBrWdTFgRWwu2tvF")</f>
        <v/>
      </c>
    </row>
    <row r="101">
      <c r="A101" t="inlineStr">
        <is>
          <t>9hZ9bSBapwtVwBg12BCgYoBLTimaMHSW9btsqexLapBn</t>
        </is>
      </c>
      <c r="B101" t="inlineStr">
        <is>
          <t>$LMAO</t>
        </is>
      </c>
      <c r="C101" t="n">
        <v>0</v>
      </c>
      <c r="D101" t="n">
        <v>0</v>
      </c>
      <c r="E101" t="n">
        <v>-1</v>
      </c>
      <c r="F101" t="n">
        <v>0</v>
      </c>
      <c r="G101" t="n">
        <v>0</v>
      </c>
      <c r="H101" t="n">
        <v>0</v>
      </c>
      <c r="I101" t="n">
        <v>1</v>
      </c>
      <c r="J101" t="n">
        <v>-1</v>
      </c>
      <c r="K101" t="n">
        <v>-1</v>
      </c>
      <c r="L101">
        <f>HYPERLINK("https://www.defined.fi/sol/9hZ9bSBapwtVwBg12BCgYoBLTimaMHSW9btsqexLapBn?maker=PNLCQcVCD26aC7ZWgRyr5ptfaR7bBrWdTFgRWwu2tvF","https://www.defined.fi/sol/9hZ9bSBapwtVwBg12BCgYoBLTimaMHSW9btsqexLapBn?maker=PNLCQcVCD26aC7ZWgRyr5ptfaR7bBrWdTFgRWwu2tvF")</f>
        <v/>
      </c>
      <c r="M101">
        <f>HYPERLINK("https://dexscreener.com/solana/9hZ9bSBapwtVwBg12BCgYoBLTimaMHSW9btsqexLapBn?maker=PNLCQcVCD26aC7ZWgRyr5ptfaR7bBrWdTFgRWwu2tvF","https://dexscreener.com/solana/9hZ9bSBapwtVwBg12BCgYoBLTimaMHSW9btsqexLapBn?maker=PNLCQcVCD26aC7ZWgRyr5ptfaR7bBrWdTFgRWwu2tvF")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2024-10-20T15:37:42Z</dcterms:created>
  <dcterms:modified xsi:type="dcterms:W3CDTF">2024-10-20T15:37:42Z</dcterms:modified>
</cp:coreProperties>
</file>