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56NAB2A79mNWCG1p4MkpDbJt4HFLFTYb6PWYoA4npump</t>
        </is>
      </c>
      <c r="B2" t="inlineStr">
        <is>
          <t>FRIES</t>
        </is>
      </c>
      <c r="C2" t="n">
        <v>0</v>
      </c>
      <c r="D2" t="n">
        <v>1.89</v>
      </c>
      <c r="E2" t="n">
        <v>3.68</v>
      </c>
      <c r="F2" t="n">
        <v>0.513</v>
      </c>
      <c r="G2" t="n">
        <v>1.56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HYPERLINK("https://www.defined.fi/sol/56NAB2A79mNWCG1p4MkpDbJt4HFLFTYb6PWYoA4npump?maker=J12UkrKy9shrATQvMLsuCUMVcn8dj6qSHcSjpv23nb3L","https://www.defined.fi/sol/56NAB2A79mNWCG1p4MkpDbJt4HFLFTYb6PWYoA4npump?maker=J12UkrKy9shrATQvMLsuCUMVcn8dj6qSHcSjpv23nb3L")</f>
        <v/>
      </c>
      <c r="M2">
        <f>HYPERLINK("https://dexscreener.com/solana/56NAB2A79mNWCG1p4MkpDbJt4HFLFTYb6PWYoA4npump?maker=J12UkrKy9shrATQvMLsuCUMVcn8dj6qSHcSjpv23nb3L","https://dexscreener.com/solana/56NAB2A79mNWCG1p4MkpDbJt4HFLFTYb6PWYoA4npump?maker=J12UkrKy9shrATQvMLsuCUMVcn8dj6qSHcSjpv23nb3L")</f>
        <v/>
      </c>
    </row>
    <row r="3">
      <c r="A3" t="inlineStr">
        <is>
          <t>8QLTsTnPN4XxTP4ZU7osE4j5XpTmJWRDNQmjLzncpump</t>
        </is>
      </c>
      <c r="B3" t="inlineStr">
        <is>
          <t>BURZEN</t>
        </is>
      </c>
      <c r="C3" t="n">
        <v>0</v>
      </c>
      <c r="D3" t="n">
        <v>-26.36</v>
      </c>
      <c r="E3" t="n">
        <v>-0.44</v>
      </c>
      <c r="F3" t="n">
        <v>59.98</v>
      </c>
      <c r="G3" t="n">
        <v>16.14</v>
      </c>
      <c r="H3" t="n">
        <v>15</v>
      </c>
      <c r="I3" t="n">
        <v>2</v>
      </c>
      <c r="J3" t="n">
        <v>-1</v>
      </c>
      <c r="K3" t="n">
        <v>-1</v>
      </c>
      <c r="L3">
        <f>HYPERLINK("https://www.defined.fi/sol/8QLTsTnPN4XxTP4ZU7osE4j5XpTmJWRDNQmjLzncpump?maker=J12UkrKy9shrATQvMLsuCUMVcn8dj6qSHcSjpv23nb3L","https://www.defined.fi/sol/8QLTsTnPN4XxTP4ZU7osE4j5XpTmJWRDNQmjLzncpump?maker=J12UkrKy9shrATQvMLsuCUMVcn8dj6qSHcSjpv23nb3L")</f>
        <v/>
      </c>
      <c r="M3">
        <f>HYPERLINK("https://dexscreener.com/solana/8QLTsTnPN4XxTP4ZU7osE4j5XpTmJWRDNQmjLzncpump?maker=J12UkrKy9shrATQvMLsuCUMVcn8dj6qSHcSjpv23nb3L","https://dexscreener.com/solana/8QLTsTnPN4XxTP4ZU7osE4j5XpTmJWRDNQmjLzncpump?maker=J12UkrKy9shrATQvMLsuCUMVcn8dj6qSHcSjpv23nb3L")</f>
        <v/>
      </c>
    </row>
    <row r="4">
      <c r="A4" t="inlineStr">
        <is>
          <t>85jxm3jqjnhJ8WQnNEE87RvSogdf3FvivWnTWA2rpump</t>
        </is>
      </c>
      <c r="B4" t="inlineStr">
        <is>
          <t>SHREK</t>
        </is>
      </c>
      <c r="C4" t="n">
        <v>0</v>
      </c>
      <c r="D4" t="n">
        <v>-0.875</v>
      </c>
      <c r="E4" t="n">
        <v>-0.87</v>
      </c>
      <c r="F4" t="n">
        <v>1</v>
      </c>
      <c r="G4" t="n">
        <v>0.126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HYPERLINK("https://www.defined.fi/sol/85jxm3jqjnhJ8WQnNEE87RvSogdf3FvivWnTWA2rpump?maker=J12UkrKy9shrATQvMLsuCUMVcn8dj6qSHcSjpv23nb3L","https://www.defined.fi/sol/85jxm3jqjnhJ8WQnNEE87RvSogdf3FvivWnTWA2rpump?maker=J12UkrKy9shrATQvMLsuCUMVcn8dj6qSHcSjpv23nb3L")</f>
        <v/>
      </c>
      <c r="M4">
        <f>HYPERLINK("https://dexscreener.com/solana/85jxm3jqjnhJ8WQnNEE87RvSogdf3FvivWnTWA2rpump?maker=J12UkrKy9shrATQvMLsuCUMVcn8dj6qSHcSjpv23nb3L","https://dexscreener.com/solana/85jxm3jqjnhJ8WQnNEE87RvSogdf3FvivWnTWA2rpump?maker=J12UkrKy9shrATQvMLsuCUMVcn8dj6qSHcSjpv23nb3L")</f>
        <v/>
      </c>
    </row>
    <row r="5">
      <c r="A5" t="inlineStr">
        <is>
          <t>7G5DM7Jy7TMWKgH313tA3vF6AqHpbHP4TWZzpTVLWv9c</t>
        </is>
      </c>
      <c r="B5" t="inlineStr">
        <is>
          <t>RTR</t>
        </is>
      </c>
      <c r="C5" t="n">
        <v>0</v>
      </c>
      <c r="D5" t="n">
        <v>-3.7</v>
      </c>
      <c r="E5" t="n">
        <v>-1</v>
      </c>
      <c r="F5" t="n">
        <v>24.28</v>
      </c>
      <c r="G5" t="n">
        <v>20.51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HYPERLINK("https://www.defined.fi/sol/7G5DM7Jy7TMWKgH313tA3vF6AqHpbHP4TWZzpTVLWv9c?maker=J12UkrKy9shrATQvMLsuCUMVcn8dj6qSHcSjpv23nb3L","https://www.defined.fi/sol/7G5DM7Jy7TMWKgH313tA3vF6AqHpbHP4TWZzpTVLWv9c?maker=J12UkrKy9shrATQvMLsuCUMVcn8dj6qSHcSjpv23nb3L")</f>
        <v/>
      </c>
      <c r="M5">
        <f>HYPERLINK("https://dexscreener.com/solana/7G5DM7Jy7TMWKgH313tA3vF6AqHpbHP4TWZzpTVLWv9c?maker=J12UkrKy9shrATQvMLsuCUMVcn8dj6qSHcSjpv23nb3L","https://dexscreener.com/solana/7G5DM7Jy7TMWKgH313tA3vF6AqHpbHP4TWZzpTVLWv9c?maker=J12UkrKy9shrATQvMLsuCUMVcn8dj6qSHcSjpv23nb3L")</f>
        <v/>
      </c>
    </row>
    <row r="6">
      <c r="A6" t="inlineStr">
        <is>
          <t>Ujgxis6SncBReBhvhKshjveErWBGGuBTjEfkbskpump</t>
        </is>
      </c>
      <c r="B6" t="inlineStr">
        <is>
          <t>MAGA</t>
        </is>
      </c>
      <c r="C6" t="n">
        <v>0</v>
      </c>
      <c r="D6" t="n">
        <v>1.1</v>
      </c>
      <c r="E6" t="n">
        <v>1.21</v>
      </c>
      <c r="F6" t="n">
        <v>0.905</v>
      </c>
      <c r="G6" t="n">
        <v>2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HYPERLINK("https://www.defined.fi/sol/Ujgxis6SncBReBhvhKshjveErWBGGuBTjEfkbskpump?maker=J12UkrKy9shrATQvMLsuCUMVcn8dj6qSHcSjpv23nb3L","https://www.defined.fi/sol/Ujgxis6SncBReBhvhKshjveErWBGGuBTjEfkbskpump?maker=J12UkrKy9shrATQvMLsuCUMVcn8dj6qSHcSjpv23nb3L")</f>
        <v/>
      </c>
      <c r="M6">
        <f>HYPERLINK("https://dexscreener.com/solana/Ujgxis6SncBReBhvhKshjveErWBGGuBTjEfkbskpump?maker=J12UkrKy9shrATQvMLsuCUMVcn8dj6qSHcSjpv23nb3L","https://dexscreener.com/solana/Ujgxis6SncBReBhvhKshjveErWBGGuBTjEfkbskpump?maker=J12UkrKy9shrATQvMLsuCUMVcn8dj6qSHcSjpv23nb3L")</f>
        <v/>
      </c>
    </row>
    <row r="7">
      <c r="A7" t="inlineStr">
        <is>
          <t>HWAi5rH9x66ieEZMvzzrW6eJD7HTm62pBqnxutNJpump</t>
        </is>
      </c>
      <c r="B7" t="inlineStr">
        <is>
          <t>cthulu</t>
        </is>
      </c>
      <c r="C7" t="n">
        <v>0</v>
      </c>
      <c r="D7" t="n">
        <v>-0.185</v>
      </c>
      <c r="E7" t="n">
        <v>-0.19</v>
      </c>
      <c r="F7" t="n">
        <v>0.982</v>
      </c>
      <c r="G7" t="n">
        <v>0.797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HYPERLINK("https://www.defined.fi/sol/HWAi5rH9x66ieEZMvzzrW6eJD7HTm62pBqnxutNJpump?maker=J12UkrKy9shrATQvMLsuCUMVcn8dj6qSHcSjpv23nb3L","https://www.defined.fi/sol/HWAi5rH9x66ieEZMvzzrW6eJD7HTm62pBqnxutNJpump?maker=J12UkrKy9shrATQvMLsuCUMVcn8dj6qSHcSjpv23nb3L")</f>
        <v/>
      </c>
      <c r="M7">
        <f>HYPERLINK("https://dexscreener.com/solana/HWAi5rH9x66ieEZMvzzrW6eJD7HTm62pBqnxutNJpump?maker=J12UkrKy9shrATQvMLsuCUMVcn8dj6qSHcSjpv23nb3L","https://dexscreener.com/solana/HWAi5rH9x66ieEZMvzzrW6eJD7HTm62pBqnxutNJpump?maker=J12UkrKy9shrATQvMLsuCUMVcn8dj6qSHcSjpv23nb3L")</f>
        <v/>
      </c>
    </row>
    <row r="8">
      <c r="A8" t="inlineStr">
        <is>
          <t>EodtMbupUYuMkSaAtQEPkVSTVfvuDcRcnDCoCyqqpump</t>
        </is>
      </c>
      <c r="B8" t="inlineStr">
        <is>
          <t>nsfa</t>
        </is>
      </c>
      <c r="C8" t="n">
        <v>0</v>
      </c>
      <c r="D8" t="n">
        <v>-0.061</v>
      </c>
      <c r="E8" t="n">
        <v>-0.01</v>
      </c>
      <c r="F8" t="n">
        <v>4.91</v>
      </c>
      <c r="G8" t="n">
        <v>4.85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HYPERLINK("https://www.defined.fi/sol/EodtMbupUYuMkSaAtQEPkVSTVfvuDcRcnDCoCyqqpump?maker=J12UkrKy9shrATQvMLsuCUMVcn8dj6qSHcSjpv23nb3L","https://www.defined.fi/sol/EodtMbupUYuMkSaAtQEPkVSTVfvuDcRcnDCoCyqqpump?maker=J12UkrKy9shrATQvMLsuCUMVcn8dj6qSHcSjpv23nb3L")</f>
        <v/>
      </c>
      <c r="M8">
        <f>HYPERLINK("https://dexscreener.com/solana/EodtMbupUYuMkSaAtQEPkVSTVfvuDcRcnDCoCyqqpump?maker=J12UkrKy9shrATQvMLsuCUMVcn8dj6qSHcSjpv23nb3L","https://dexscreener.com/solana/EodtMbupUYuMkSaAtQEPkVSTVfvuDcRcnDCoCyqqpump?maker=J12UkrKy9shrATQvMLsuCUMVcn8dj6qSHcSjpv23nb3L")</f>
        <v/>
      </c>
    </row>
    <row r="9">
      <c r="A9" t="inlineStr">
        <is>
          <t>4kxFkKXN448u9ckpWRdKCsjwp6BbES4JUeCsiBA7pump</t>
        </is>
      </c>
      <c r="B9" t="inlineStr">
        <is>
          <t>CHACO</t>
        </is>
      </c>
      <c r="C9" t="n">
        <v>0</v>
      </c>
      <c r="D9" t="n">
        <v>-0.378</v>
      </c>
      <c r="E9" t="n">
        <v>-0.77</v>
      </c>
      <c r="F9" t="n">
        <v>0.492</v>
      </c>
      <c r="G9" t="n">
        <v>0.114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HYPERLINK("https://www.defined.fi/sol/4kxFkKXN448u9ckpWRdKCsjwp6BbES4JUeCsiBA7pump?maker=J12UkrKy9shrATQvMLsuCUMVcn8dj6qSHcSjpv23nb3L","https://www.defined.fi/sol/4kxFkKXN448u9ckpWRdKCsjwp6BbES4JUeCsiBA7pump?maker=J12UkrKy9shrATQvMLsuCUMVcn8dj6qSHcSjpv23nb3L")</f>
        <v/>
      </c>
      <c r="M9">
        <f>HYPERLINK("https://dexscreener.com/solana/4kxFkKXN448u9ckpWRdKCsjwp6BbES4JUeCsiBA7pump?maker=J12UkrKy9shrATQvMLsuCUMVcn8dj6qSHcSjpv23nb3L","https://dexscreener.com/solana/4kxFkKXN448u9ckpWRdKCsjwp6BbES4JUeCsiBA7pump?maker=J12UkrKy9shrATQvMLsuCUMVcn8dj6qSHcSjpv23nb3L")</f>
        <v/>
      </c>
    </row>
    <row r="10">
      <c r="A10" t="inlineStr">
        <is>
          <t>5AFpf9H8CPpmHe9gmwZYQPtup3MDZ887PUxvY1yapump</t>
        </is>
      </c>
      <c r="B10" t="inlineStr">
        <is>
          <t>glados-137</t>
        </is>
      </c>
      <c r="C10" t="n">
        <v>0</v>
      </c>
      <c r="D10" t="n">
        <v>16.01</v>
      </c>
      <c r="E10" t="n">
        <v>1.5</v>
      </c>
      <c r="F10" t="n">
        <v>10.7</v>
      </c>
      <c r="G10" t="n">
        <v>26.71</v>
      </c>
      <c r="H10" t="n">
        <v>3</v>
      </c>
      <c r="I10" t="n">
        <v>4</v>
      </c>
      <c r="J10" t="n">
        <v>-1</v>
      </c>
      <c r="K10" t="n">
        <v>-1</v>
      </c>
      <c r="L10">
        <f>HYPERLINK("https://www.defined.fi/sol/5AFpf9H8CPpmHe9gmwZYQPtup3MDZ887PUxvY1yapump?maker=J12UkrKy9shrATQvMLsuCUMVcn8dj6qSHcSjpv23nb3L","https://www.defined.fi/sol/5AFpf9H8CPpmHe9gmwZYQPtup3MDZ887PUxvY1yapump?maker=J12UkrKy9shrATQvMLsuCUMVcn8dj6qSHcSjpv23nb3L")</f>
        <v/>
      </c>
      <c r="M10">
        <f>HYPERLINK("https://dexscreener.com/solana/5AFpf9H8CPpmHe9gmwZYQPtup3MDZ887PUxvY1yapump?maker=J12UkrKy9shrATQvMLsuCUMVcn8dj6qSHcSjpv23nb3L","https://dexscreener.com/solana/5AFpf9H8CPpmHe9gmwZYQPtup3MDZ887PUxvY1yapump?maker=J12UkrKy9shrATQvMLsuCUMVcn8dj6qSHcSjpv23nb3L")</f>
        <v/>
      </c>
    </row>
    <row r="11">
      <c r="A11" t="inlineStr">
        <is>
          <t>dFVMDELpHeSL4CfCmNiuGS6XRyxSAgP7AwW266Lpump</t>
        </is>
      </c>
      <c r="B11" t="inlineStr">
        <is>
          <t>cog/acc</t>
        </is>
      </c>
      <c r="C11" t="n">
        <v>0</v>
      </c>
      <c r="D11" t="n">
        <v>14.05</v>
      </c>
      <c r="E11" t="n">
        <v>2.89</v>
      </c>
      <c r="F11" t="n">
        <v>4.87</v>
      </c>
      <c r="G11" t="n">
        <v>18.92</v>
      </c>
      <c r="H11" t="n">
        <v>1</v>
      </c>
      <c r="I11" t="n">
        <v>8</v>
      </c>
      <c r="J11" t="n">
        <v>-1</v>
      </c>
      <c r="K11" t="n">
        <v>-1</v>
      </c>
      <c r="L11">
        <f>HYPERLINK("https://www.defined.fi/sol/dFVMDELpHeSL4CfCmNiuGS6XRyxSAgP7AwW266Lpump?maker=J12UkrKy9shrATQvMLsuCUMVcn8dj6qSHcSjpv23nb3L","https://www.defined.fi/sol/dFVMDELpHeSL4CfCmNiuGS6XRyxSAgP7AwW266Lpump?maker=J12UkrKy9shrATQvMLsuCUMVcn8dj6qSHcSjpv23nb3L")</f>
        <v/>
      </c>
      <c r="M11">
        <f>HYPERLINK("https://dexscreener.com/solana/dFVMDELpHeSL4CfCmNiuGS6XRyxSAgP7AwW266Lpump?maker=J12UkrKy9shrATQvMLsuCUMVcn8dj6qSHcSjpv23nb3L","https://dexscreener.com/solana/dFVMDELpHeSL4CfCmNiuGS6XRyxSAgP7AwW266Lpump?maker=J12UkrKy9shrATQvMLsuCUMVcn8dj6qSHcSjpv23nb3L")</f>
        <v/>
      </c>
    </row>
    <row r="12">
      <c r="A12" t="inlineStr">
        <is>
          <t>yJcC48AWnaFQxb4CfZY6U19aQr3Pw6RKVhuGCLVpump</t>
        </is>
      </c>
      <c r="B12" t="inlineStr">
        <is>
          <t>WoTF</t>
        </is>
      </c>
      <c r="C12" t="n">
        <v>0</v>
      </c>
      <c r="D12" t="n">
        <v>27.71</v>
      </c>
      <c r="E12" t="n">
        <v>2.84</v>
      </c>
      <c r="F12" t="n">
        <v>9.75</v>
      </c>
      <c r="G12" t="n">
        <v>37.45</v>
      </c>
      <c r="H12" t="n">
        <v>1</v>
      </c>
      <c r="I12" t="n">
        <v>3</v>
      </c>
      <c r="J12" t="n">
        <v>-1</v>
      </c>
      <c r="K12" t="n">
        <v>-1</v>
      </c>
      <c r="L12">
        <f>HYPERLINK("https://www.defined.fi/sol/yJcC48AWnaFQxb4CfZY6U19aQr3Pw6RKVhuGCLVpump?maker=J12UkrKy9shrATQvMLsuCUMVcn8dj6qSHcSjpv23nb3L","https://www.defined.fi/sol/yJcC48AWnaFQxb4CfZY6U19aQr3Pw6RKVhuGCLVpump?maker=J12UkrKy9shrATQvMLsuCUMVcn8dj6qSHcSjpv23nb3L")</f>
        <v/>
      </c>
      <c r="M12">
        <f>HYPERLINK("https://dexscreener.com/solana/yJcC48AWnaFQxb4CfZY6U19aQr3Pw6RKVhuGCLVpump?maker=J12UkrKy9shrATQvMLsuCUMVcn8dj6qSHcSjpv23nb3L","https://dexscreener.com/solana/yJcC48AWnaFQxb4CfZY6U19aQr3Pw6RKVhuGCLVpump?maker=J12UkrKy9shrATQvMLsuCUMVcn8dj6qSHcSjpv23nb3L")</f>
        <v/>
      </c>
    </row>
    <row r="13">
      <c r="A13" t="inlineStr">
        <is>
          <t>6J2cEW7MuawwTnSCx5YEcpSTHPnfCeNKqctntecSS4Xq</t>
        </is>
      </c>
      <c r="B13" t="inlineStr">
        <is>
          <t>NIGGAI</t>
        </is>
      </c>
      <c r="C13" t="n">
        <v>0</v>
      </c>
      <c r="D13" t="n">
        <v>-2.29</v>
      </c>
      <c r="E13" t="n">
        <v>-1</v>
      </c>
      <c r="F13" t="n">
        <v>4.41</v>
      </c>
      <c r="G13" t="n">
        <v>2.12</v>
      </c>
      <c r="H13" t="n">
        <v>5</v>
      </c>
      <c r="I13" t="n">
        <v>1</v>
      </c>
      <c r="J13" t="n">
        <v>-1</v>
      </c>
      <c r="K13" t="n">
        <v>-1</v>
      </c>
      <c r="L13">
        <f>HYPERLINK("https://www.defined.fi/sol/6J2cEW7MuawwTnSCx5YEcpSTHPnfCeNKqctntecSS4Xq?maker=J12UkrKy9shrATQvMLsuCUMVcn8dj6qSHcSjpv23nb3L","https://www.defined.fi/sol/6J2cEW7MuawwTnSCx5YEcpSTHPnfCeNKqctntecSS4Xq?maker=J12UkrKy9shrATQvMLsuCUMVcn8dj6qSHcSjpv23nb3L")</f>
        <v/>
      </c>
      <c r="M13">
        <f>HYPERLINK("https://dexscreener.com/solana/6J2cEW7MuawwTnSCx5YEcpSTHPnfCeNKqctntecSS4Xq?maker=J12UkrKy9shrATQvMLsuCUMVcn8dj6qSHcSjpv23nb3L","https://dexscreener.com/solana/6J2cEW7MuawwTnSCx5YEcpSTHPnfCeNKqctntecSS4Xq?maker=J12UkrKy9shrATQvMLsuCUMVcn8dj6qSHcSjpv23nb3L")</f>
        <v/>
      </c>
    </row>
    <row r="14">
      <c r="A14" t="inlineStr">
        <is>
          <t>49jbJ6CXkYT2WBMPL2c1mYrjjCE3JeR4GoovRDuxpump</t>
        </is>
      </c>
      <c r="B14" t="inlineStr">
        <is>
          <t>NEKO</t>
        </is>
      </c>
      <c r="C14" t="n">
        <v>0</v>
      </c>
      <c r="D14" t="n">
        <v>3.71</v>
      </c>
      <c r="E14" t="n">
        <v>3.67</v>
      </c>
      <c r="F14" t="n">
        <v>1.01</v>
      </c>
      <c r="G14" t="n">
        <v>4.71</v>
      </c>
      <c r="H14" t="n">
        <v>1</v>
      </c>
      <c r="I14" t="n">
        <v>2</v>
      </c>
      <c r="J14" t="n">
        <v>-1</v>
      </c>
      <c r="K14" t="n">
        <v>-1</v>
      </c>
      <c r="L14">
        <f>HYPERLINK("https://www.defined.fi/sol/49jbJ6CXkYT2WBMPL2c1mYrjjCE3JeR4GoovRDuxpump?maker=J12UkrKy9shrATQvMLsuCUMVcn8dj6qSHcSjpv23nb3L","https://www.defined.fi/sol/49jbJ6CXkYT2WBMPL2c1mYrjjCE3JeR4GoovRDuxpump?maker=J12UkrKy9shrATQvMLsuCUMVcn8dj6qSHcSjpv23nb3L")</f>
        <v/>
      </c>
      <c r="M14">
        <f>HYPERLINK("https://dexscreener.com/solana/49jbJ6CXkYT2WBMPL2c1mYrjjCE3JeR4GoovRDuxpump?maker=J12UkrKy9shrATQvMLsuCUMVcn8dj6qSHcSjpv23nb3L","https://dexscreener.com/solana/49jbJ6CXkYT2WBMPL2c1mYrjjCE3JeR4GoovRDuxpump?maker=J12UkrKy9shrATQvMLsuCUMVcn8dj6qSHcSjpv23nb3L")</f>
        <v/>
      </c>
    </row>
    <row r="15">
      <c r="A15" t="inlineStr">
        <is>
          <t>9wtFqbMCFDLwgEboVs3WJhVG2VgwdFBo3osqtqgXpump</t>
        </is>
      </c>
      <c r="B15" t="inlineStr">
        <is>
          <t>TEAPOT</t>
        </is>
      </c>
      <c r="C15" t="n">
        <v>1</v>
      </c>
      <c r="D15" t="n">
        <v>-0.179</v>
      </c>
      <c r="E15" t="n">
        <v>-0.04</v>
      </c>
      <c r="F15" t="n">
        <v>4.87</v>
      </c>
      <c r="G15" t="n">
        <v>4.69</v>
      </c>
      <c r="H15" t="n">
        <v>1</v>
      </c>
      <c r="I15" t="n">
        <v>2</v>
      </c>
      <c r="J15" t="n">
        <v>-1</v>
      </c>
      <c r="K15" t="n">
        <v>-1</v>
      </c>
      <c r="L15">
        <f>HYPERLINK("https://www.defined.fi/sol/9wtFqbMCFDLwgEboVs3WJhVG2VgwdFBo3osqtqgXpump?maker=J12UkrKy9shrATQvMLsuCUMVcn8dj6qSHcSjpv23nb3L","https://www.defined.fi/sol/9wtFqbMCFDLwgEboVs3WJhVG2VgwdFBo3osqtqgXpump?maker=J12UkrKy9shrATQvMLsuCUMVcn8dj6qSHcSjpv23nb3L")</f>
        <v/>
      </c>
      <c r="M15">
        <f>HYPERLINK("https://dexscreener.com/solana/9wtFqbMCFDLwgEboVs3WJhVG2VgwdFBo3osqtqgXpump?maker=J12UkrKy9shrATQvMLsuCUMVcn8dj6qSHcSjpv23nb3L","https://dexscreener.com/solana/9wtFqbMCFDLwgEboVs3WJhVG2VgwdFBo3osqtqgXpump?maker=J12UkrKy9shrATQvMLsuCUMVcn8dj6qSHcSjpv23nb3L")</f>
        <v/>
      </c>
    </row>
    <row r="16">
      <c r="A16" t="inlineStr">
        <is>
          <t>B9AFujzySVQ4Xz1cTA89f1k94utp9v3BYME2B3rpump</t>
        </is>
      </c>
      <c r="B16" t="inlineStr">
        <is>
          <t>MONGO</t>
        </is>
      </c>
      <c r="C16" t="n">
        <v>1</v>
      </c>
      <c r="D16" t="n">
        <v>-6.07</v>
      </c>
      <c r="E16" t="n">
        <v>-0.83</v>
      </c>
      <c r="F16" t="n">
        <v>7.3</v>
      </c>
      <c r="G16" t="n">
        <v>1.23</v>
      </c>
      <c r="H16" t="n">
        <v>4</v>
      </c>
      <c r="I16" t="n">
        <v>1</v>
      </c>
      <c r="J16" t="n">
        <v>-1</v>
      </c>
      <c r="K16" t="n">
        <v>-1</v>
      </c>
      <c r="L16">
        <f>HYPERLINK("https://www.defined.fi/sol/B9AFujzySVQ4Xz1cTA89f1k94utp9v3BYME2B3rpump?maker=J12UkrKy9shrATQvMLsuCUMVcn8dj6qSHcSjpv23nb3L","https://www.defined.fi/sol/B9AFujzySVQ4Xz1cTA89f1k94utp9v3BYME2B3rpump?maker=J12UkrKy9shrATQvMLsuCUMVcn8dj6qSHcSjpv23nb3L")</f>
        <v/>
      </c>
      <c r="M16">
        <f>HYPERLINK("https://dexscreener.com/solana/B9AFujzySVQ4Xz1cTA89f1k94utp9v3BYME2B3rpump?maker=J12UkrKy9shrATQvMLsuCUMVcn8dj6qSHcSjpv23nb3L","https://dexscreener.com/solana/B9AFujzySVQ4Xz1cTA89f1k94utp9v3BYME2B3rpump?maker=J12UkrKy9shrATQvMLsuCUMVcn8dj6qSHcSjpv23nb3L")</f>
        <v/>
      </c>
    </row>
    <row r="17">
      <c r="A17" t="inlineStr">
        <is>
          <t>6vRaTUgv5iinhnJyYuTEmScJxNmM7hTDBpykLkAgpump</t>
        </is>
      </c>
      <c r="B17" t="inlineStr">
        <is>
          <t>HUMAN</t>
        </is>
      </c>
      <c r="C17" t="n">
        <v>1</v>
      </c>
      <c r="D17" t="n">
        <v>-0.465</v>
      </c>
      <c r="E17" t="n">
        <v>-0.48</v>
      </c>
      <c r="F17" t="n">
        <v>0.974</v>
      </c>
      <c r="G17" t="n">
        <v>0.508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HYPERLINK("https://www.defined.fi/sol/6vRaTUgv5iinhnJyYuTEmScJxNmM7hTDBpykLkAgpump?maker=J12UkrKy9shrATQvMLsuCUMVcn8dj6qSHcSjpv23nb3L","https://www.defined.fi/sol/6vRaTUgv5iinhnJyYuTEmScJxNmM7hTDBpykLkAgpump?maker=J12UkrKy9shrATQvMLsuCUMVcn8dj6qSHcSjpv23nb3L")</f>
        <v/>
      </c>
      <c r="M17">
        <f>HYPERLINK("https://dexscreener.com/solana/6vRaTUgv5iinhnJyYuTEmScJxNmM7hTDBpykLkAgpump?maker=J12UkrKy9shrATQvMLsuCUMVcn8dj6qSHcSjpv23nb3L","https://dexscreener.com/solana/6vRaTUgv5iinhnJyYuTEmScJxNmM7hTDBpykLkAgpump?maker=J12UkrKy9shrATQvMLsuCUMVcn8dj6qSHcSjpv23nb3L")</f>
        <v/>
      </c>
    </row>
    <row r="18">
      <c r="A18" t="inlineStr">
        <is>
          <t>RAPRz9fd87y9qcBGj1VVqUbbUM6DaBggSDA58zc3N2b</t>
        </is>
      </c>
      <c r="B18" t="inlineStr">
        <is>
          <t>RAPR</t>
        </is>
      </c>
      <c r="C18" t="n">
        <v>1</v>
      </c>
      <c r="D18" t="n">
        <v>-1.35</v>
      </c>
      <c r="E18" t="n">
        <v>-1</v>
      </c>
      <c r="F18" t="n">
        <v>49.04</v>
      </c>
      <c r="G18" t="n">
        <v>0</v>
      </c>
      <c r="H18" t="n">
        <v>5</v>
      </c>
      <c r="I18" t="n">
        <v>0</v>
      </c>
      <c r="J18" t="n">
        <v>-1</v>
      </c>
      <c r="K18" t="n">
        <v>-1</v>
      </c>
      <c r="L18">
        <f>HYPERLINK("https://www.defined.fi/sol/RAPRz9fd87y9qcBGj1VVqUbbUM6DaBggSDA58zc3N2b?maker=J12UkrKy9shrATQvMLsuCUMVcn8dj6qSHcSjpv23nb3L","https://www.defined.fi/sol/RAPRz9fd87y9qcBGj1VVqUbbUM6DaBggSDA58zc3N2b?maker=J12UkrKy9shrATQvMLsuCUMVcn8dj6qSHcSjpv23nb3L")</f>
        <v/>
      </c>
      <c r="M18">
        <f>HYPERLINK("https://dexscreener.com/solana/RAPRz9fd87y9qcBGj1VVqUbbUM6DaBggSDA58zc3N2b?maker=J12UkrKy9shrATQvMLsuCUMVcn8dj6qSHcSjpv23nb3L","https://dexscreener.com/solana/RAPRz9fd87y9qcBGj1VVqUbbUM6DaBggSDA58zc3N2b?maker=J12UkrKy9shrATQvMLsuCUMVcn8dj6qSHcSjpv23nb3L")</f>
        <v/>
      </c>
    </row>
    <row r="19">
      <c r="A19" t="inlineStr">
        <is>
          <t>ETZDTrZp1tWSTPHf22cyUXiv5xGzXuBFEwJAsE8ypump</t>
        </is>
      </c>
      <c r="B19" t="inlineStr">
        <is>
          <t>xcog</t>
        </is>
      </c>
      <c r="C19" t="n">
        <v>1</v>
      </c>
      <c r="D19" t="n">
        <v>46.87</v>
      </c>
      <c r="E19" t="n">
        <v>3.73</v>
      </c>
      <c r="F19" t="n">
        <v>12.55</v>
      </c>
      <c r="G19" t="n">
        <v>59.42</v>
      </c>
      <c r="H19" t="n">
        <v>5</v>
      </c>
      <c r="I19" t="n">
        <v>14</v>
      </c>
      <c r="J19" t="n">
        <v>-1</v>
      </c>
      <c r="K19" t="n">
        <v>-1</v>
      </c>
      <c r="L19">
        <f>HYPERLINK("https://www.defined.fi/sol/ETZDTrZp1tWSTPHf22cyUXiv5xGzXuBFEwJAsE8ypump?maker=J12UkrKy9shrATQvMLsuCUMVcn8dj6qSHcSjpv23nb3L","https://www.defined.fi/sol/ETZDTrZp1tWSTPHf22cyUXiv5xGzXuBFEwJAsE8ypump?maker=J12UkrKy9shrATQvMLsuCUMVcn8dj6qSHcSjpv23nb3L")</f>
        <v/>
      </c>
      <c r="M19">
        <f>HYPERLINK("https://dexscreener.com/solana/ETZDTrZp1tWSTPHf22cyUXiv5xGzXuBFEwJAsE8ypump?maker=J12UkrKy9shrATQvMLsuCUMVcn8dj6qSHcSjpv23nb3L","https://dexscreener.com/solana/ETZDTrZp1tWSTPHf22cyUXiv5xGzXuBFEwJAsE8ypump?maker=J12UkrKy9shrATQvMLsuCUMVcn8dj6qSHcSjpv23nb3L")</f>
        <v/>
      </c>
    </row>
    <row r="20">
      <c r="A20" t="inlineStr">
        <is>
          <t>2rqP6q8oCKMLFpDKHRXktLnLDVNHLBkKeQdUwhp6pump</t>
        </is>
      </c>
      <c r="B20" t="inlineStr">
        <is>
          <t>Phil</t>
        </is>
      </c>
      <c r="C20" t="n">
        <v>1</v>
      </c>
      <c r="D20" t="n">
        <v>-0.66</v>
      </c>
      <c r="E20" t="n">
        <v>-0.67</v>
      </c>
      <c r="F20" t="n">
        <v>0.982</v>
      </c>
      <c r="G20" t="n">
        <v>0.321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HYPERLINK("https://www.defined.fi/sol/2rqP6q8oCKMLFpDKHRXktLnLDVNHLBkKeQdUwhp6pump?maker=J12UkrKy9shrATQvMLsuCUMVcn8dj6qSHcSjpv23nb3L","https://www.defined.fi/sol/2rqP6q8oCKMLFpDKHRXktLnLDVNHLBkKeQdUwhp6pump?maker=J12UkrKy9shrATQvMLsuCUMVcn8dj6qSHcSjpv23nb3L")</f>
        <v/>
      </c>
      <c r="M20">
        <f>HYPERLINK("https://dexscreener.com/solana/2rqP6q8oCKMLFpDKHRXktLnLDVNHLBkKeQdUwhp6pump?maker=J12UkrKy9shrATQvMLsuCUMVcn8dj6qSHcSjpv23nb3L","https://dexscreener.com/solana/2rqP6q8oCKMLFpDKHRXktLnLDVNHLBkKeQdUwhp6pump?maker=J12UkrKy9shrATQvMLsuCUMVcn8dj6qSHcSjpv23nb3L")</f>
        <v/>
      </c>
    </row>
    <row r="21">
      <c r="A21" t="inlineStr">
        <is>
          <t>CUzSRjBvqFFq45mg6j9oyQrDxyUTHEKM2xqKzDkZpump</t>
        </is>
      </c>
      <c r="B21" t="inlineStr">
        <is>
          <t>SYDNEY</t>
        </is>
      </c>
      <c r="C21" t="n">
        <v>1</v>
      </c>
      <c r="D21" t="n">
        <v>-1.52</v>
      </c>
      <c r="E21" t="n">
        <v>-0.08</v>
      </c>
      <c r="F21" t="n">
        <v>19.38</v>
      </c>
      <c r="G21" t="n">
        <v>17.86</v>
      </c>
      <c r="H21" t="n">
        <v>2</v>
      </c>
      <c r="I21" t="n">
        <v>2</v>
      </c>
      <c r="J21" t="n">
        <v>-1</v>
      </c>
      <c r="K21" t="n">
        <v>-1</v>
      </c>
      <c r="L21">
        <f>HYPERLINK("https://www.defined.fi/sol/CUzSRjBvqFFq45mg6j9oyQrDxyUTHEKM2xqKzDkZpump?maker=J12UkrKy9shrATQvMLsuCUMVcn8dj6qSHcSjpv23nb3L","https://www.defined.fi/sol/CUzSRjBvqFFq45mg6j9oyQrDxyUTHEKM2xqKzDkZpump?maker=J12UkrKy9shrATQvMLsuCUMVcn8dj6qSHcSjpv23nb3L")</f>
        <v/>
      </c>
      <c r="M21">
        <f>HYPERLINK("https://dexscreener.com/solana/CUzSRjBvqFFq45mg6j9oyQrDxyUTHEKM2xqKzDkZpump?maker=J12UkrKy9shrATQvMLsuCUMVcn8dj6qSHcSjpv23nb3L","https://dexscreener.com/solana/CUzSRjBvqFFq45mg6j9oyQrDxyUTHEKM2xqKzDkZpump?maker=J12UkrKy9shrATQvMLsuCUMVcn8dj6qSHcSjpv23nb3L")</f>
        <v/>
      </c>
    </row>
    <row r="22">
      <c r="A22" t="inlineStr">
        <is>
          <t>41revsxLUZnoiUQoMT9eBVCzi4cs8Xbs48rp53gcpump</t>
        </is>
      </c>
      <c r="B22" t="inlineStr">
        <is>
          <t>ROKO</t>
        </is>
      </c>
      <c r="C22" t="n">
        <v>1</v>
      </c>
      <c r="D22" t="n">
        <v>-22.92</v>
      </c>
      <c r="E22" t="n">
        <v>-0.52</v>
      </c>
      <c r="F22" t="n">
        <v>44.2</v>
      </c>
      <c r="G22" t="n">
        <v>21.29</v>
      </c>
      <c r="H22" t="n">
        <v>10</v>
      </c>
      <c r="I22" t="n">
        <v>3</v>
      </c>
      <c r="J22" t="n">
        <v>-1</v>
      </c>
      <c r="K22" t="n">
        <v>-1</v>
      </c>
      <c r="L22">
        <f>HYPERLINK("https://www.defined.fi/sol/41revsxLUZnoiUQoMT9eBVCzi4cs8Xbs48rp53gcpump?maker=J12UkrKy9shrATQvMLsuCUMVcn8dj6qSHcSjpv23nb3L","https://www.defined.fi/sol/41revsxLUZnoiUQoMT9eBVCzi4cs8Xbs48rp53gcpump?maker=J12UkrKy9shrATQvMLsuCUMVcn8dj6qSHcSjpv23nb3L")</f>
        <v/>
      </c>
      <c r="M22">
        <f>HYPERLINK("https://dexscreener.com/solana/41revsxLUZnoiUQoMT9eBVCzi4cs8Xbs48rp53gcpump?maker=J12UkrKy9shrATQvMLsuCUMVcn8dj6qSHcSjpv23nb3L","https://dexscreener.com/solana/41revsxLUZnoiUQoMT9eBVCzi4cs8Xbs48rp53gcpump?maker=J12UkrKy9shrATQvMLsuCUMVcn8dj6qSHcSjpv23nb3L")</f>
        <v/>
      </c>
    </row>
    <row r="23">
      <c r="A23" t="inlineStr">
        <is>
          <t>mchXra9PGqbMPuJ5FW9YxkkoSVKWAhyu5xP5tk4pump</t>
        </is>
      </c>
      <c r="B23" t="inlineStr">
        <is>
          <t>Gaia</t>
        </is>
      </c>
      <c r="C23" t="n">
        <v>1</v>
      </c>
      <c r="D23" t="n">
        <v>-2.74</v>
      </c>
      <c r="E23" t="n">
        <v>-0.47</v>
      </c>
      <c r="F23" t="n">
        <v>5.83</v>
      </c>
      <c r="G23" t="n">
        <v>3.09</v>
      </c>
      <c r="H23" t="n">
        <v>2</v>
      </c>
      <c r="I23" t="n">
        <v>1</v>
      </c>
      <c r="J23" t="n">
        <v>-1</v>
      </c>
      <c r="K23" t="n">
        <v>-1</v>
      </c>
      <c r="L23">
        <f>HYPERLINK("https://www.defined.fi/sol/mchXra9PGqbMPuJ5FW9YxkkoSVKWAhyu5xP5tk4pump?maker=J12UkrKy9shrATQvMLsuCUMVcn8dj6qSHcSjpv23nb3L","https://www.defined.fi/sol/mchXra9PGqbMPuJ5FW9YxkkoSVKWAhyu5xP5tk4pump?maker=J12UkrKy9shrATQvMLsuCUMVcn8dj6qSHcSjpv23nb3L")</f>
        <v/>
      </c>
      <c r="M23">
        <f>HYPERLINK("https://dexscreener.com/solana/mchXra9PGqbMPuJ5FW9YxkkoSVKWAhyu5xP5tk4pump?maker=J12UkrKy9shrATQvMLsuCUMVcn8dj6qSHcSjpv23nb3L","https://dexscreener.com/solana/mchXra9PGqbMPuJ5FW9YxkkoSVKWAhyu5xP5tk4pump?maker=J12UkrKy9shrATQvMLsuCUMVcn8dj6qSHcSjpv23nb3L")</f>
        <v/>
      </c>
    </row>
    <row r="24">
      <c r="A24" t="inlineStr">
        <is>
          <t>FUokreWZVmM2nZpNK52y8USu8bT66DMKT7jDmtGXpump</t>
        </is>
      </c>
      <c r="B24" t="inlineStr">
        <is>
          <t>GOATED</t>
        </is>
      </c>
      <c r="C24" t="n">
        <v>1</v>
      </c>
      <c r="D24" t="n">
        <v>-0.555</v>
      </c>
      <c r="E24" t="n">
        <v>-1</v>
      </c>
      <c r="F24" t="n">
        <v>0.97</v>
      </c>
      <c r="G24" t="n">
        <v>0.415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HYPERLINK("https://www.defined.fi/sol/FUokreWZVmM2nZpNK52y8USu8bT66DMKT7jDmtGXpump?maker=J12UkrKy9shrATQvMLsuCUMVcn8dj6qSHcSjpv23nb3L","https://www.defined.fi/sol/FUokreWZVmM2nZpNK52y8USu8bT66DMKT7jDmtGXpump?maker=J12UkrKy9shrATQvMLsuCUMVcn8dj6qSHcSjpv23nb3L")</f>
        <v/>
      </c>
      <c r="M24">
        <f>HYPERLINK("https://dexscreener.com/solana/FUokreWZVmM2nZpNK52y8USu8bT66DMKT7jDmtGXpump?maker=J12UkrKy9shrATQvMLsuCUMVcn8dj6qSHcSjpv23nb3L","https://dexscreener.com/solana/FUokreWZVmM2nZpNK52y8USu8bT66DMKT7jDmtGXpump?maker=J12UkrKy9shrATQvMLsuCUMVcn8dj6qSHcSjpv23nb3L")</f>
        <v/>
      </c>
    </row>
    <row r="25">
      <c r="A25" t="inlineStr">
        <is>
          <t>75vq3ZhQZmkdvZZi1a4xS3Gs8muifwf9AXn3q62Xpump</t>
        </is>
      </c>
      <c r="B25" t="inlineStr">
        <is>
          <t>OLFACTORY</t>
        </is>
      </c>
      <c r="C25" t="n">
        <v>1</v>
      </c>
      <c r="D25" t="n">
        <v>2.05</v>
      </c>
      <c r="E25" t="n">
        <v>0.35</v>
      </c>
      <c r="F25" t="n">
        <v>5.82</v>
      </c>
      <c r="G25" t="n">
        <v>7.87</v>
      </c>
      <c r="H25" t="n">
        <v>2</v>
      </c>
      <c r="I25" t="n">
        <v>7</v>
      </c>
      <c r="J25" t="n">
        <v>-1</v>
      </c>
      <c r="K25" t="n">
        <v>-1</v>
      </c>
      <c r="L25">
        <f>HYPERLINK("https://www.defined.fi/sol/75vq3ZhQZmkdvZZi1a4xS3Gs8muifwf9AXn3q62Xpump?maker=J12UkrKy9shrATQvMLsuCUMVcn8dj6qSHcSjpv23nb3L","https://www.defined.fi/sol/75vq3ZhQZmkdvZZi1a4xS3Gs8muifwf9AXn3q62Xpump?maker=J12UkrKy9shrATQvMLsuCUMVcn8dj6qSHcSjpv23nb3L")</f>
        <v/>
      </c>
      <c r="M25">
        <f>HYPERLINK("https://dexscreener.com/solana/75vq3ZhQZmkdvZZi1a4xS3Gs8muifwf9AXn3q62Xpump?maker=J12UkrKy9shrATQvMLsuCUMVcn8dj6qSHcSjpv23nb3L","https://dexscreener.com/solana/75vq3ZhQZmkdvZZi1a4xS3Gs8muifwf9AXn3q62Xpump?maker=J12UkrKy9shrATQvMLsuCUMVcn8dj6qSHcSjpv23nb3L")</f>
        <v/>
      </c>
    </row>
    <row r="26">
      <c r="A26" t="inlineStr">
        <is>
          <t>D8qdqYgbLYsJoERVgsybzwnumoBu3rpmrw4wrV7xpump</t>
        </is>
      </c>
      <c r="B26" t="inlineStr">
        <is>
          <t>AINFT</t>
        </is>
      </c>
      <c r="C26" t="n">
        <v>1</v>
      </c>
      <c r="D26" t="n">
        <v>-0.739</v>
      </c>
      <c r="E26" t="n">
        <v>-0.51</v>
      </c>
      <c r="F26" t="n">
        <v>1.44</v>
      </c>
      <c r="G26" t="n">
        <v>0.704</v>
      </c>
      <c r="H26" t="n">
        <v>3</v>
      </c>
      <c r="I26" t="n">
        <v>1</v>
      </c>
      <c r="J26" t="n">
        <v>-1</v>
      </c>
      <c r="K26" t="n">
        <v>-1</v>
      </c>
      <c r="L26">
        <f>HYPERLINK("https://www.defined.fi/sol/D8qdqYgbLYsJoERVgsybzwnumoBu3rpmrw4wrV7xpump?maker=J12UkrKy9shrATQvMLsuCUMVcn8dj6qSHcSjpv23nb3L","https://www.defined.fi/sol/D8qdqYgbLYsJoERVgsybzwnumoBu3rpmrw4wrV7xpump?maker=J12UkrKy9shrATQvMLsuCUMVcn8dj6qSHcSjpv23nb3L")</f>
        <v/>
      </c>
      <c r="M26">
        <f>HYPERLINK("https://dexscreener.com/solana/D8qdqYgbLYsJoERVgsybzwnumoBu3rpmrw4wrV7xpump?maker=J12UkrKy9shrATQvMLsuCUMVcn8dj6qSHcSjpv23nb3L","https://dexscreener.com/solana/D8qdqYgbLYsJoERVgsybzwnumoBu3rpmrw4wrV7xpump?maker=J12UkrKy9shrATQvMLsuCUMVcn8dj6qSHcSjpv23nb3L")</f>
        <v/>
      </c>
    </row>
    <row r="27">
      <c r="A27" t="inlineStr">
        <is>
          <t>umgcPr2uQHzmCerCu6kSPBiaUdMWZewRRQmQ54Apump</t>
        </is>
      </c>
      <c r="B27" t="inlineStr">
        <is>
          <t>Taylor</t>
        </is>
      </c>
      <c r="C27" t="n">
        <v>1</v>
      </c>
      <c r="D27" t="n">
        <v>51.47</v>
      </c>
      <c r="E27" t="n">
        <v>1.13</v>
      </c>
      <c r="F27" t="n">
        <v>45.46</v>
      </c>
      <c r="G27" t="n">
        <v>0</v>
      </c>
      <c r="H27" t="n">
        <v>13</v>
      </c>
      <c r="I27" t="n">
        <v>0</v>
      </c>
      <c r="J27" t="n">
        <v>-1</v>
      </c>
      <c r="K27" t="n">
        <v>-1</v>
      </c>
      <c r="L27">
        <f>HYPERLINK("https://www.defined.fi/sol/umgcPr2uQHzmCerCu6kSPBiaUdMWZewRRQmQ54Apump?maker=J12UkrKy9shrATQvMLsuCUMVcn8dj6qSHcSjpv23nb3L","https://www.defined.fi/sol/umgcPr2uQHzmCerCu6kSPBiaUdMWZewRRQmQ54Apump?maker=J12UkrKy9shrATQvMLsuCUMVcn8dj6qSHcSjpv23nb3L")</f>
        <v/>
      </c>
      <c r="M27">
        <f>HYPERLINK("https://dexscreener.com/solana/umgcPr2uQHzmCerCu6kSPBiaUdMWZewRRQmQ54Apump?maker=J12UkrKy9shrATQvMLsuCUMVcn8dj6qSHcSjpv23nb3L","https://dexscreener.com/solana/umgcPr2uQHzmCerCu6kSPBiaUdMWZewRRQmQ54Apump?maker=J12UkrKy9shrATQvMLsuCUMVcn8dj6qSHcSjpv23nb3L")</f>
        <v/>
      </c>
    </row>
    <row r="28">
      <c r="A28" t="inlineStr">
        <is>
          <t>3kg4VyqNVFzNZi1w5j5A4EuoATCa8Eqieo9tLTJfpump</t>
        </is>
      </c>
      <c r="B28" t="inlineStr">
        <is>
          <t>Jug</t>
        </is>
      </c>
      <c r="C28" t="n">
        <v>2</v>
      </c>
      <c r="D28" t="n">
        <v>0.202</v>
      </c>
      <c r="E28" t="n">
        <v>-1</v>
      </c>
      <c r="F28" t="n">
        <v>1.01</v>
      </c>
      <c r="G28" t="n">
        <v>1.21</v>
      </c>
      <c r="H28" t="n">
        <v>1</v>
      </c>
      <c r="I28" t="n">
        <v>2</v>
      </c>
      <c r="J28" t="n">
        <v>-1</v>
      </c>
      <c r="K28" t="n">
        <v>-1</v>
      </c>
      <c r="L28">
        <f>HYPERLINK("https://www.defined.fi/sol/3kg4VyqNVFzNZi1w5j5A4EuoATCa8Eqieo9tLTJfpump?maker=J12UkrKy9shrATQvMLsuCUMVcn8dj6qSHcSjpv23nb3L","https://www.defined.fi/sol/3kg4VyqNVFzNZi1w5j5A4EuoATCa8Eqieo9tLTJfpump?maker=J12UkrKy9shrATQvMLsuCUMVcn8dj6qSHcSjpv23nb3L")</f>
        <v/>
      </c>
      <c r="M28">
        <f>HYPERLINK("https://dexscreener.com/solana/3kg4VyqNVFzNZi1w5j5A4EuoATCa8Eqieo9tLTJfpump?maker=J12UkrKy9shrATQvMLsuCUMVcn8dj6qSHcSjpv23nb3L","https://dexscreener.com/solana/3kg4VyqNVFzNZi1w5j5A4EuoATCa8Eqieo9tLTJfpump?maker=J12UkrKy9shrATQvMLsuCUMVcn8dj6qSHcSjpv23nb3L")</f>
        <v/>
      </c>
    </row>
    <row r="29">
      <c r="A29" t="inlineStr">
        <is>
          <t>GYdZufCSHae5oKuqZNGzjBpjEmXcpmZxfSFYHrqNpump</t>
        </is>
      </c>
      <c r="B29" t="inlineStr">
        <is>
          <t>TROLL</t>
        </is>
      </c>
      <c r="C29" t="n">
        <v>2</v>
      </c>
      <c r="D29" t="n">
        <v>-0.371</v>
      </c>
      <c r="E29" t="n">
        <v>-0.77</v>
      </c>
      <c r="F29" t="n">
        <v>0.483</v>
      </c>
      <c r="G29" t="n">
        <v>0.112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HYPERLINK("https://www.defined.fi/sol/GYdZufCSHae5oKuqZNGzjBpjEmXcpmZxfSFYHrqNpump?maker=J12UkrKy9shrATQvMLsuCUMVcn8dj6qSHcSjpv23nb3L","https://www.defined.fi/sol/GYdZufCSHae5oKuqZNGzjBpjEmXcpmZxfSFYHrqNpump?maker=J12UkrKy9shrATQvMLsuCUMVcn8dj6qSHcSjpv23nb3L")</f>
        <v/>
      </c>
      <c r="M29">
        <f>HYPERLINK("https://dexscreener.com/solana/GYdZufCSHae5oKuqZNGzjBpjEmXcpmZxfSFYHrqNpump?maker=J12UkrKy9shrATQvMLsuCUMVcn8dj6qSHcSjpv23nb3L","https://dexscreener.com/solana/GYdZufCSHae5oKuqZNGzjBpjEmXcpmZxfSFYHrqNpump?maker=J12UkrKy9shrATQvMLsuCUMVcn8dj6qSHcSjpv23nb3L")</f>
        <v/>
      </c>
    </row>
    <row r="30">
      <c r="A30" t="inlineStr">
        <is>
          <t>FVvqeBqqKWCG8aYe5ycdWx59pbhZXLZ1a1MeGjATVi2o</t>
        </is>
      </c>
      <c r="B30" t="inlineStr">
        <is>
          <t>vie</t>
        </is>
      </c>
      <c r="C30" t="n">
        <v>2</v>
      </c>
      <c r="D30" t="n">
        <v>0</v>
      </c>
      <c r="E30" t="n">
        <v>-1</v>
      </c>
      <c r="F30" t="n">
        <v>0.497</v>
      </c>
      <c r="G30" t="n">
        <v>0.497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HYPERLINK("https://www.defined.fi/sol/FVvqeBqqKWCG8aYe5ycdWx59pbhZXLZ1a1MeGjATVi2o?maker=J12UkrKy9shrATQvMLsuCUMVcn8dj6qSHcSjpv23nb3L","https://www.defined.fi/sol/FVvqeBqqKWCG8aYe5ycdWx59pbhZXLZ1a1MeGjATVi2o?maker=J12UkrKy9shrATQvMLsuCUMVcn8dj6qSHcSjpv23nb3L")</f>
        <v/>
      </c>
      <c r="M30">
        <f>HYPERLINK("https://dexscreener.com/solana/FVvqeBqqKWCG8aYe5ycdWx59pbhZXLZ1a1MeGjATVi2o?maker=J12UkrKy9shrATQvMLsuCUMVcn8dj6qSHcSjpv23nb3L","https://dexscreener.com/solana/FVvqeBqqKWCG8aYe5ycdWx59pbhZXLZ1a1MeGjATVi2o?maker=J12UkrKy9shrATQvMLsuCUMVcn8dj6qSHcSjpv23nb3L")</f>
        <v/>
      </c>
    </row>
    <row r="31">
      <c r="A31" t="inlineStr">
        <is>
          <t>3wvXyG73zNafgZWvthR96YLfWmoLJwbsaFJyTQ9ppump</t>
        </is>
      </c>
      <c r="B31" t="inlineStr">
        <is>
          <t>J.A.T</t>
        </is>
      </c>
      <c r="C31" t="n">
        <v>2</v>
      </c>
      <c r="D31" t="n">
        <v>-0.871</v>
      </c>
      <c r="E31" t="n">
        <v>-0.44</v>
      </c>
      <c r="F31" t="n">
        <v>1.99</v>
      </c>
      <c r="G31" t="n">
        <v>1.12</v>
      </c>
      <c r="H31" t="n">
        <v>2</v>
      </c>
      <c r="I31" t="n">
        <v>1</v>
      </c>
      <c r="J31" t="n">
        <v>-1</v>
      </c>
      <c r="K31" t="n">
        <v>-1</v>
      </c>
      <c r="L31">
        <f>HYPERLINK("https://www.defined.fi/sol/3wvXyG73zNafgZWvthR96YLfWmoLJwbsaFJyTQ9ppump?maker=J12UkrKy9shrATQvMLsuCUMVcn8dj6qSHcSjpv23nb3L","https://www.defined.fi/sol/3wvXyG73zNafgZWvthR96YLfWmoLJwbsaFJyTQ9ppump?maker=J12UkrKy9shrATQvMLsuCUMVcn8dj6qSHcSjpv23nb3L")</f>
        <v/>
      </c>
      <c r="M31">
        <f>HYPERLINK("https://dexscreener.com/solana/3wvXyG73zNafgZWvthR96YLfWmoLJwbsaFJyTQ9ppump?maker=J12UkrKy9shrATQvMLsuCUMVcn8dj6qSHcSjpv23nb3L","https://dexscreener.com/solana/3wvXyG73zNafgZWvthR96YLfWmoLJwbsaFJyTQ9ppump?maker=J12UkrKy9shrATQvMLsuCUMVcn8dj6qSHcSjpv23nb3L")</f>
        <v/>
      </c>
    </row>
    <row r="32">
      <c r="A32" t="inlineStr">
        <is>
          <t>27WT4WAfX7uUYm4TQiztvM2ZPwHZJWxzkDLggxB4pump</t>
        </is>
      </c>
      <c r="B32" t="inlineStr">
        <is>
          <t>ABYSS</t>
        </is>
      </c>
      <c r="C32" t="n">
        <v>2</v>
      </c>
      <c r="D32" t="n">
        <v>-3.22</v>
      </c>
      <c r="E32" t="n">
        <v>-0.74</v>
      </c>
      <c r="F32" t="n">
        <v>4.34</v>
      </c>
      <c r="G32" t="n">
        <v>1.12</v>
      </c>
      <c r="H32" t="n">
        <v>5</v>
      </c>
      <c r="I32" t="n">
        <v>1</v>
      </c>
      <c r="J32" t="n">
        <v>-1</v>
      </c>
      <c r="K32" t="n">
        <v>-1</v>
      </c>
      <c r="L32">
        <f>HYPERLINK("https://www.defined.fi/sol/27WT4WAfX7uUYm4TQiztvM2ZPwHZJWxzkDLggxB4pump?maker=J12UkrKy9shrATQvMLsuCUMVcn8dj6qSHcSjpv23nb3L","https://www.defined.fi/sol/27WT4WAfX7uUYm4TQiztvM2ZPwHZJWxzkDLggxB4pump?maker=J12UkrKy9shrATQvMLsuCUMVcn8dj6qSHcSjpv23nb3L")</f>
        <v/>
      </c>
      <c r="M32">
        <f>HYPERLINK("https://dexscreener.com/solana/27WT4WAfX7uUYm4TQiztvM2ZPwHZJWxzkDLggxB4pump?maker=J12UkrKy9shrATQvMLsuCUMVcn8dj6qSHcSjpv23nb3L","https://dexscreener.com/solana/27WT4WAfX7uUYm4TQiztvM2ZPwHZJWxzkDLggxB4pump?maker=J12UkrKy9shrATQvMLsuCUMVcn8dj6qSHcSjpv23nb3L")</f>
        <v/>
      </c>
    </row>
    <row r="33">
      <c r="A33" t="inlineStr">
        <is>
          <t>8AS9yeGsAwvTs9gCDKMmB2MgX8NiSvv4uppH61yqpump</t>
        </is>
      </c>
      <c r="B33" t="inlineStr">
        <is>
          <t>$horny</t>
        </is>
      </c>
      <c r="C33" t="n">
        <v>2</v>
      </c>
      <c r="D33" t="n">
        <v>-1.39</v>
      </c>
      <c r="E33" t="n">
        <v>-0.48</v>
      </c>
      <c r="F33" t="n">
        <v>2.89</v>
      </c>
      <c r="G33" t="n">
        <v>1.5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HYPERLINK("https://www.defined.fi/sol/8AS9yeGsAwvTs9gCDKMmB2MgX8NiSvv4uppH61yqpump?maker=J12UkrKy9shrATQvMLsuCUMVcn8dj6qSHcSjpv23nb3L","https://www.defined.fi/sol/8AS9yeGsAwvTs9gCDKMmB2MgX8NiSvv4uppH61yqpump?maker=J12UkrKy9shrATQvMLsuCUMVcn8dj6qSHcSjpv23nb3L")</f>
        <v/>
      </c>
      <c r="M33">
        <f>HYPERLINK("https://dexscreener.com/solana/8AS9yeGsAwvTs9gCDKMmB2MgX8NiSvv4uppH61yqpump?maker=J12UkrKy9shrATQvMLsuCUMVcn8dj6qSHcSjpv23nb3L","https://dexscreener.com/solana/8AS9yeGsAwvTs9gCDKMmB2MgX8NiSvv4uppH61yqpump?maker=J12UkrKy9shrATQvMLsuCUMVcn8dj6qSHcSjpv23nb3L")</f>
        <v/>
      </c>
    </row>
    <row r="34">
      <c r="A34" t="inlineStr">
        <is>
          <t>DPfhZt2wjTYTsA3JjNEJCDyX3Rn1ef8sbje6AMGDpump</t>
        </is>
      </c>
      <c r="B34" t="inlineStr">
        <is>
          <t>soliloquy</t>
        </is>
      </c>
      <c r="C34" t="n">
        <v>2</v>
      </c>
      <c r="D34" t="n">
        <v>-5.93</v>
      </c>
      <c r="E34" t="n">
        <v>-0.18</v>
      </c>
      <c r="F34" t="n">
        <v>33.65</v>
      </c>
      <c r="G34" t="n">
        <v>27.72</v>
      </c>
      <c r="H34" t="n">
        <v>4</v>
      </c>
      <c r="I34" t="n">
        <v>1</v>
      </c>
      <c r="J34" t="n">
        <v>-1</v>
      </c>
      <c r="K34" t="n">
        <v>-1</v>
      </c>
      <c r="L34">
        <f>HYPERLINK("https://www.defined.fi/sol/DPfhZt2wjTYTsA3JjNEJCDyX3Rn1ef8sbje6AMGDpump?maker=J12UkrKy9shrATQvMLsuCUMVcn8dj6qSHcSjpv23nb3L","https://www.defined.fi/sol/DPfhZt2wjTYTsA3JjNEJCDyX3Rn1ef8sbje6AMGDpump?maker=J12UkrKy9shrATQvMLsuCUMVcn8dj6qSHcSjpv23nb3L")</f>
        <v/>
      </c>
      <c r="M34">
        <f>HYPERLINK("https://dexscreener.com/solana/DPfhZt2wjTYTsA3JjNEJCDyX3Rn1ef8sbje6AMGDpump?maker=J12UkrKy9shrATQvMLsuCUMVcn8dj6qSHcSjpv23nb3L","https://dexscreener.com/solana/DPfhZt2wjTYTsA3JjNEJCDyX3Rn1ef8sbje6AMGDpump?maker=J12UkrKy9shrATQvMLsuCUMVcn8dj6qSHcSjpv23nb3L")</f>
        <v/>
      </c>
    </row>
    <row r="35">
      <c r="A35" t="inlineStr">
        <is>
          <t>PD11M8MB8qQUAiWzyEK4JwfS8rt7Set6av6a5JYpump</t>
        </is>
      </c>
      <c r="B35" t="inlineStr">
        <is>
          <t>AICRYNODE</t>
        </is>
      </c>
      <c r="C35" t="n">
        <v>2</v>
      </c>
      <c r="D35" t="n">
        <v>67.95999999999999</v>
      </c>
      <c r="E35" t="n">
        <v>1.56</v>
      </c>
      <c r="F35" t="n">
        <v>43.48</v>
      </c>
      <c r="G35" t="n">
        <v>111.44</v>
      </c>
      <c r="H35" t="n">
        <v>12</v>
      </c>
      <c r="I35" t="n">
        <v>23</v>
      </c>
      <c r="J35" t="n">
        <v>-1</v>
      </c>
      <c r="K35" t="n">
        <v>-1</v>
      </c>
      <c r="L35">
        <f>HYPERLINK("https://www.defined.fi/sol/PD11M8MB8qQUAiWzyEK4JwfS8rt7Set6av6a5JYpump?maker=J12UkrKy9shrATQvMLsuCUMVcn8dj6qSHcSjpv23nb3L","https://www.defined.fi/sol/PD11M8MB8qQUAiWzyEK4JwfS8rt7Set6av6a5JYpump?maker=J12UkrKy9shrATQvMLsuCUMVcn8dj6qSHcSjpv23nb3L")</f>
        <v/>
      </c>
      <c r="M35">
        <f>HYPERLINK("https://dexscreener.com/solana/PD11M8MB8qQUAiWzyEK4JwfS8rt7Set6av6a5JYpump?maker=J12UkrKy9shrATQvMLsuCUMVcn8dj6qSHcSjpv23nb3L","https://dexscreener.com/solana/PD11M8MB8qQUAiWzyEK4JwfS8rt7Set6av6a5JYpump?maker=J12UkrKy9shrATQvMLsuCUMVcn8dj6qSHcSjpv23nb3L")</f>
        <v/>
      </c>
    </row>
    <row r="36">
      <c r="A36" t="inlineStr">
        <is>
          <t>4eY5My4H9fvy1DxSVMmUc7vwvj3rXznSvrJvYiRCpump</t>
        </is>
      </c>
      <c r="B36" t="inlineStr">
        <is>
          <t>shnork</t>
        </is>
      </c>
      <c r="C36" t="n">
        <v>2</v>
      </c>
      <c r="D36" t="n">
        <v>5.6</v>
      </c>
      <c r="E36" t="n">
        <v>0.84</v>
      </c>
      <c r="F36" t="n">
        <v>6.68</v>
      </c>
      <c r="G36" t="n">
        <v>12.27</v>
      </c>
      <c r="H36" t="n">
        <v>3</v>
      </c>
      <c r="I36" t="n">
        <v>6</v>
      </c>
      <c r="J36" t="n">
        <v>-1</v>
      </c>
      <c r="K36" t="n">
        <v>-1</v>
      </c>
      <c r="L36">
        <f>HYPERLINK("https://www.defined.fi/sol/4eY5My4H9fvy1DxSVMmUc7vwvj3rXznSvrJvYiRCpump?maker=J12UkrKy9shrATQvMLsuCUMVcn8dj6qSHcSjpv23nb3L","https://www.defined.fi/sol/4eY5My4H9fvy1DxSVMmUc7vwvj3rXznSvrJvYiRCpump?maker=J12UkrKy9shrATQvMLsuCUMVcn8dj6qSHcSjpv23nb3L")</f>
        <v/>
      </c>
      <c r="M36">
        <f>HYPERLINK("https://dexscreener.com/solana/4eY5My4H9fvy1DxSVMmUc7vwvj3rXznSvrJvYiRCpump?maker=J12UkrKy9shrATQvMLsuCUMVcn8dj6qSHcSjpv23nb3L","https://dexscreener.com/solana/4eY5My4H9fvy1DxSVMmUc7vwvj3rXznSvrJvYiRCpump?maker=J12UkrKy9shrATQvMLsuCUMVcn8dj6qSHcSjpv23nb3L")</f>
        <v/>
      </c>
    </row>
    <row r="37">
      <c r="A37" t="inlineStr">
        <is>
          <t>7VQnrD2345cCND6t85AqtZkpuos5xdjo5qbP88H4pump</t>
        </is>
      </c>
      <c r="B37" t="inlineStr">
        <is>
          <t>XENO</t>
        </is>
      </c>
      <c r="C37" t="n">
        <v>2</v>
      </c>
      <c r="D37" t="n">
        <v>0.64</v>
      </c>
      <c r="E37" t="n">
        <v>0.45</v>
      </c>
      <c r="F37" t="n">
        <v>1.42</v>
      </c>
      <c r="G37" t="n">
        <v>2.06</v>
      </c>
      <c r="H37" t="n">
        <v>2</v>
      </c>
      <c r="I37" t="n">
        <v>3</v>
      </c>
      <c r="J37" t="n">
        <v>-1</v>
      </c>
      <c r="K37" t="n">
        <v>-1</v>
      </c>
      <c r="L37">
        <f>HYPERLINK("https://www.defined.fi/sol/7VQnrD2345cCND6t85AqtZkpuos5xdjo5qbP88H4pump?maker=J12UkrKy9shrATQvMLsuCUMVcn8dj6qSHcSjpv23nb3L","https://www.defined.fi/sol/7VQnrD2345cCND6t85AqtZkpuos5xdjo5qbP88H4pump?maker=J12UkrKy9shrATQvMLsuCUMVcn8dj6qSHcSjpv23nb3L")</f>
        <v/>
      </c>
      <c r="M37">
        <f>HYPERLINK("https://dexscreener.com/solana/7VQnrD2345cCND6t85AqtZkpuos5xdjo5qbP88H4pump?maker=J12UkrKy9shrATQvMLsuCUMVcn8dj6qSHcSjpv23nb3L","https://dexscreener.com/solana/7VQnrD2345cCND6t85AqtZkpuos5xdjo5qbP88H4pump?maker=J12UkrKy9shrATQvMLsuCUMVcn8dj6qSHcSjpv23nb3L")</f>
        <v/>
      </c>
    </row>
    <row r="38">
      <c r="A38" t="inlineStr">
        <is>
          <t>7QLdJL2S9Dbe4NvqHzxM47TxqMBm9BWcFTCTVDWbpump</t>
        </is>
      </c>
      <c r="B38" t="inlineStr">
        <is>
          <t>FSICAI</t>
        </is>
      </c>
      <c r="C38" t="n">
        <v>2</v>
      </c>
      <c r="D38" t="n">
        <v>-0.954</v>
      </c>
      <c r="E38" t="n">
        <v>-1</v>
      </c>
      <c r="F38" t="n">
        <v>1.23</v>
      </c>
      <c r="G38" t="n">
        <v>0.271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HYPERLINK("https://www.defined.fi/sol/7QLdJL2S9Dbe4NvqHzxM47TxqMBm9BWcFTCTVDWbpump?maker=J12UkrKy9shrATQvMLsuCUMVcn8dj6qSHcSjpv23nb3L","https://www.defined.fi/sol/7QLdJL2S9Dbe4NvqHzxM47TxqMBm9BWcFTCTVDWbpump?maker=J12UkrKy9shrATQvMLsuCUMVcn8dj6qSHcSjpv23nb3L")</f>
        <v/>
      </c>
      <c r="M38">
        <f>HYPERLINK("https://dexscreener.com/solana/7QLdJL2S9Dbe4NvqHzxM47TxqMBm9BWcFTCTVDWbpump?maker=J12UkrKy9shrATQvMLsuCUMVcn8dj6qSHcSjpv23nb3L","https://dexscreener.com/solana/7QLdJL2S9Dbe4NvqHzxM47TxqMBm9BWcFTCTVDWbpump?maker=J12UkrKy9shrATQvMLsuCUMVcn8dj6qSHcSjpv23nb3L")</f>
        <v/>
      </c>
    </row>
    <row r="39">
      <c r="A39" t="inlineStr">
        <is>
          <t>7WMh8NGrjgqQGUF8UX6GRwAAAfVJ57EvgzvDsgEmpump</t>
        </is>
      </c>
      <c r="B39" t="inlineStr">
        <is>
          <t>teno</t>
        </is>
      </c>
      <c r="C39" t="n">
        <v>2</v>
      </c>
      <c r="D39" t="n">
        <v>-0.007</v>
      </c>
      <c r="E39" t="n">
        <v>-0.01</v>
      </c>
      <c r="F39" t="n">
        <v>0.9350000000000001</v>
      </c>
      <c r="G39" t="n">
        <v>0.928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HYPERLINK("https://www.defined.fi/sol/7WMh8NGrjgqQGUF8UX6GRwAAAfVJ57EvgzvDsgEmpump?maker=J12UkrKy9shrATQvMLsuCUMVcn8dj6qSHcSjpv23nb3L","https://www.defined.fi/sol/7WMh8NGrjgqQGUF8UX6GRwAAAfVJ57EvgzvDsgEmpump?maker=J12UkrKy9shrATQvMLsuCUMVcn8dj6qSHcSjpv23nb3L")</f>
        <v/>
      </c>
      <c r="M39">
        <f>HYPERLINK("https://dexscreener.com/solana/7WMh8NGrjgqQGUF8UX6GRwAAAfVJ57EvgzvDsgEmpump?maker=J12UkrKy9shrATQvMLsuCUMVcn8dj6qSHcSjpv23nb3L","https://dexscreener.com/solana/7WMh8NGrjgqQGUF8UX6GRwAAAfVJ57EvgzvDsgEmpump?maker=J12UkrKy9shrATQvMLsuCUMVcn8dj6qSHcSjpv23nb3L")</f>
        <v/>
      </c>
    </row>
    <row r="40">
      <c r="A40" t="inlineStr">
        <is>
          <t>CVByxssq5MRkzCRNL7sgmb5SQnbtFZHDqhm9ADkDpump</t>
        </is>
      </c>
      <c r="B40" t="inlineStr">
        <is>
          <t>roon</t>
        </is>
      </c>
      <c r="C40" t="n">
        <v>2</v>
      </c>
      <c r="D40" t="n">
        <v>-0.987</v>
      </c>
      <c r="E40" t="n">
        <v>-0.35</v>
      </c>
      <c r="F40" t="n">
        <v>2.81</v>
      </c>
      <c r="G40" t="n">
        <v>1.82</v>
      </c>
      <c r="H40" t="n">
        <v>3</v>
      </c>
      <c r="I40" t="n">
        <v>1</v>
      </c>
      <c r="J40" t="n">
        <v>-1</v>
      </c>
      <c r="K40" t="n">
        <v>-1</v>
      </c>
      <c r="L40">
        <f>HYPERLINK("https://www.defined.fi/sol/CVByxssq5MRkzCRNL7sgmb5SQnbtFZHDqhm9ADkDpump?maker=J12UkrKy9shrATQvMLsuCUMVcn8dj6qSHcSjpv23nb3L","https://www.defined.fi/sol/CVByxssq5MRkzCRNL7sgmb5SQnbtFZHDqhm9ADkDpump?maker=J12UkrKy9shrATQvMLsuCUMVcn8dj6qSHcSjpv23nb3L")</f>
        <v/>
      </c>
      <c r="M40">
        <f>HYPERLINK("https://dexscreener.com/solana/CVByxssq5MRkzCRNL7sgmb5SQnbtFZHDqhm9ADkDpump?maker=J12UkrKy9shrATQvMLsuCUMVcn8dj6qSHcSjpv23nb3L","https://dexscreener.com/solana/CVByxssq5MRkzCRNL7sgmb5SQnbtFZHDqhm9ADkDpump?maker=J12UkrKy9shrATQvMLsuCUMVcn8dj6qSHcSjpv23nb3L")</f>
        <v/>
      </c>
    </row>
    <row r="41">
      <c r="A41" t="inlineStr">
        <is>
          <t>HFKwqLJE2QvK64JF6WV2boteW39fZMc4PDehKSkb2YsG</t>
        </is>
      </c>
      <c r="B41" t="inlineStr">
        <is>
          <t>FEEL</t>
        </is>
      </c>
      <c r="C41" t="n">
        <v>2</v>
      </c>
      <c r="D41" t="n">
        <v>1.44</v>
      </c>
      <c r="E41" t="n">
        <v>0.31</v>
      </c>
      <c r="F41" t="n">
        <v>4.66</v>
      </c>
      <c r="G41" t="n">
        <v>6.1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HYPERLINK("https://www.defined.fi/sol/HFKwqLJE2QvK64JF6WV2boteW39fZMc4PDehKSkb2YsG?maker=J12UkrKy9shrATQvMLsuCUMVcn8dj6qSHcSjpv23nb3L","https://www.defined.fi/sol/HFKwqLJE2QvK64JF6WV2boteW39fZMc4PDehKSkb2YsG?maker=J12UkrKy9shrATQvMLsuCUMVcn8dj6qSHcSjpv23nb3L")</f>
        <v/>
      </c>
      <c r="M41">
        <f>HYPERLINK("https://dexscreener.com/solana/HFKwqLJE2QvK64JF6WV2boteW39fZMc4PDehKSkb2YsG?maker=J12UkrKy9shrATQvMLsuCUMVcn8dj6qSHcSjpv23nb3L","https://dexscreener.com/solana/HFKwqLJE2QvK64JF6WV2boteW39fZMc4PDehKSkb2YsG?maker=J12UkrKy9shrATQvMLsuCUMVcn8dj6qSHcSjpv23nb3L")</f>
        <v/>
      </c>
    </row>
    <row r="42">
      <c r="A42" t="inlineStr">
        <is>
          <t>62hntRDMKf7TK5rPKZ4NDJbZ2tkYbh9RhXBwH2USpump</t>
        </is>
      </c>
      <c r="B42" t="inlineStr">
        <is>
          <t>NIGGTARDIO</t>
        </is>
      </c>
      <c r="C42" t="n">
        <v>2</v>
      </c>
      <c r="D42" t="n">
        <v>10.68</v>
      </c>
      <c r="E42" t="n">
        <v>1.89</v>
      </c>
      <c r="F42" t="n">
        <v>5.66</v>
      </c>
      <c r="G42" t="n">
        <v>16.34</v>
      </c>
      <c r="H42" t="n">
        <v>2</v>
      </c>
      <c r="I42" t="n">
        <v>11</v>
      </c>
      <c r="J42" t="n">
        <v>-1</v>
      </c>
      <c r="K42" t="n">
        <v>-1</v>
      </c>
      <c r="L42">
        <f>HYPERLINK("https://www.defined.fi/sol/62hntRDMKf7TK5rPKZ4NDJbZ2tkYbh9RhXBwH2USpump?maker=J12UkrKy9shrATQvMLsuCUMVcn8dj6qSHcSjpv23nb3L","https://www.defined.fi/sol/62hntRDMKf7TK5rPKZ4NDJbZ2tkYbh9RhXBwH2USpump?maker=J12UkrKy9shrATQvMLsuCUMVcn8dj6qSHcSjpv23nb3L")</f>
        <v/>
      </c>
      <c r="M42">
        <f>HYPERLINK("https://dexscreener.com/solana/62hntRDMKf7TK5rPKZ4NDJbZ2tkYbh9RhXBwH2USpump?maker=J12UkrKy9shrATQvMLsuCUMVcn8dj6qSHcSjpv23nb3L","https://dexscreener.com/solana/62hntRDMKf7TK5rPKZ4NDJbZ2tkYbh9RhXBwH2USpump?maker=J12UkrKy9shrATQvMLsuCUMVcn8dj6qSHcSjpv23nb3L")</f>
        <v/>
      </c>
    </row>
    <row r="43">
      <c r="A43" t="inlineStr">
        <is>
          <t>Ah7J1AqAHuE25JkUJns6bk3gTvn4TQzV5tcLnUX1pump</t>
        </is>
      </c>
      <c r="B43" t="inlineStr">
        <is>
          <t>SHARKAI</t>
        </is>
      </c>
      <c r="C43" t="n">
        <v>2</v>
      </c>
      <c r="D43" t="n">
        <v>-3.88</v>
      </c>
      <c r="E43" t="n">
        <v>-0.67</v>
      </c>
      <c r="F43" t="n">
        <v>5.77</v>
      </c>
      <c r="G43" t="n">
        <v>1.89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HYPERLINK("https://www.defined.fi/sol/Ah7J1AqAHuE25JkUJns6bk3gTvn4TQzV5tcLnUX1pump?maker=J12UkrKy9shrATQvMLsuCUMVcn8dj6qSHcSjpv23nb3L","https://www.defined.fi/sol/Ah7J1AqAHuE25JkUJns6bk3gTvn4TQzV5tcLnUX1pump?maker=J12UkrKy9shrATQvMLsuCUMVcn8dj6qSHcSjpv23nb3L")</f>
        <v/>
      </c>
      <c r="M43">
        <f>HYPERLINK("https://dexscreener.com/solana/Ah7J1AqAHuE25JkUJns6bk3gTvn4TQzV5tcLnUX1pump?maker=J12UkrKy9shrATQvMLsuCUMVcn8dj6qSHcSjpv23nb3L","https://dexscreener.com/solana/Ah7J1AqAHuE25JkUJns6bk3gTvn4TQzV5tcLnUX1pump?maker=J12UkrKy9shrATQvMLsuCUMVcn8dj6qSHcSjpv23nb3L")</f>
        <v/>
      </c>
    </row>
    <row r="44">
      <c r="A44" t="inlineStr">
        <is>
          <t>26aKs1XG8rUnBCLDDF2x9sy479etGu24se1Emc1Spump</t>
        </is>
      </c>
      <c r="B44" t="inlineStr">
        <is>
          <t>Karen</t>
        </is>
      </c>
      <c r="C44" t="n">
        <v>2</v>
      </c>
      <c r="D44" t="n">
        <v>-0.013</v>
      </c>
      <c r="E44" t="n">
        <v>-0.01</v>
      </c>
      <c r="F44" t="n">
        <v>0.952</v>
      </c>
      <c r="G44" t="n">
        <v>0.9389999999999999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HYPERLINK("https://www.defined.fi/sol/26aKs1XG8rUnBCLDDF2x9sy479etGu24se1Emc1Spump?maker=J12UkrKy9shrATQvMLsuCUMVcn8dj6qSHcSjpv23nb3L","https://www.defined.fi/sol/26aKs1XG8rUnBCLDDF2x9sy479etGu24se1Emc1Spump?maker=J12UkrKy9shrATQvMLsuCUMVcn8dj6qSHcSjpv23nb3L")</f>
        <v/>
      </c>
      <c r="M44">
        <f>HYPERLINK("https://dexscreener.com/solana/26aKs1XG8rUnBCLDDF2x9sy479etGu24se1Emc1Spump?maker=J12UkrKy9shrATQvMLsuCUMVcn8dj6qSHcSjpv23nb3L","https://dexscreener.com/solana/26aKs1XG8rUnBCLDDF2x9sy479etGu24se1Emc1Spump?maker=J12UkrKy9shrATQvMLsuCUMVcn8dj6qSHcSjpv23nb3L")</f>
        <v/>
      </c>
    </row>
    <row r="45">
      <c r="A45" t="inlineStr">
        <is>
          <t>AH7RKKZbjsneJyLTMsQxtCKDAEA19iBGRQBj3nwzpump</t>
        </is>
      </c>
      <c r="B45" t="inlineStr">
        <is>
          <t>PROUD</t>
        </is>
      </c>
      <c r="C45" t="n">
        <v>2</v>
      </c>
      <c r="D45" t="n">
        <v>-0.346</v>
      </c>
      <c r="E45" t="n">
        <v>-0.36</v>
      </c>
      <c r="F45" t="n">
        <v>0.95</v>
      </c>
      <c r="G45" t="n">
        <v>0.604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HYPERLINK("https://www.defined.fi/sol/AH7RKKZbjsneJyLTMsQxtCKDAEA19iBGRQBj3nwzpump?maker=J12UkrKy9shrATQvMLsuCUMVcn8dj6qSHcSjpv23nb3L","https://www.defined.fi/sol/AH7RKKZbjsneJyLTMsQxtCKDAEA19iBGRQBj3nwzpump?maker=J12UkrKy9shrATQvMLsuCUMVcn8dj6qSHcSjpv23nb3L")</f>
        <v/>
      </c>
      <c r="M45">
        <f>HYPERLINK("https://dexscreener.com/solana/AH7RKKZbjsneJyLTMsQxtCKDAEA19iBGRQBj3nwzpump?maker=J12UkrKy9shrATQvMLsuCUMVcn8dj6qSHcSjpv23nb3L","https://dexscreener.com/solana/AH7RKKZbjsneJyLTMsQxtCKDAEA19iBGRQBj3nwzpump?maker=J12UkrKy9shrATQvMLsuCUMVcn8dj6qSHcSjpv23nb3L")</f>
        <v/>
      </c>
    </row>
    <row r="46">
      <c r="A46" t="inlineStr">
        <is>
          <t>2iUjTW4ZH4J6FqtAoUmvioimFGqn3VLegcd1PnRipump</t>
        </is>
      </c>
      <c r="B46" t="inlineStr">
        <is>
          <t>AIA</t>
        </is>
      </c>
      <c r="C46" t="n">
        <v>2</v>
      </c>
      <c r="D46" t="n">
        <v>0.008</v>
      </c>
      <c r="E46" t="n">
        <v>-1</v>
      </c>
      <c r="F46" t="n">
        <v>1.02</v>
      </c>
      <c r="G46" t="n">
        <v>1.03</v>
      </c>
      <c r="H46" t="n">
        <v>2</v>
      </c>
      <c r="I46" t="n">
        <v>1</v>
      </c>
      <c r="J46" t="n">
        <v>-1</v>
      </c>
      <c r="K46" t="n">
        <v>-1</v>
      </c>
      <c r="L46">
        <f>HYPERLINK("https://www.defined.fi/sol/2iUjTW4ZH4J6FqtAoUmvioimFGqn3VLegcd1PnRipump?maker=J12UkrKy9shrATQvMLsuCUMVcn8dj6qSHcSjpv23nb3L","https://www.defined.fi/sol/2iUjTW4ZH4J6FqtAoUmvioimFGqn3VLegcd1PnRipump?maker=J12UkrKy9shrATQvMLsuCUMVcn8dj6qSHcSjpv23nb3L")</f>
        <v/>
      </c>
      <c r="M46">
        <f>HYPERLINK("https://dexscreener.com/solana/2iUjTW4ZH4J6FqtAoUmvioimFGqn3VLegcd1PnRipump?maker=J12UkrKy9shrATQvMLsuCUMVcn8dj6qSHcSjpv23nb3L","https://dexscreener.com/solana/2iUjTW4ZH4J6FqtAoUmvioimFGqn3VLegcd1PnRipump?maker=J12UkrKy9shrATQvMLsuCUMVcn8dj6qSHcSjpv23nb3L")</f>
        <v/>
      </c>
    </row>
    <row r="47">
      <c r="A47" t="inlineStr">
        <is>
          <t>hRo6XJr7ZxFfxDY548GsDjFYiD1FGEUtvntqDf7pump</t>
        </is>
      </c>
      <c r="B47" t="inlineStr">
        <is>
          <t>AUDREY</t>
        </is>
      </c>
      <c r="C47" t="n">
        <v>2</v>
      </c>
      <c r="D47" t="n">
        <v>-0.08500000000000001</v>
      </c>
      <c r="E47" t="n">
        <v>-1</v>
      </c>
      <c r="F47" t="n">
        <v>0.954</v>
      </c>
      <c r="G47" t="n">
        <v>0.869</v>
      </c>
      <c r="H47" t="n">
        <v>2</v>
      </c>
      <c r="I47" t="n">
        <v>2</v>
      </c>
      <c r="J47" t="n">
        <v>-1</v>
      </c>
      <c r="K47" t="n">
        <v>-1</v>
      </c>
      <c r="L47">
        <f>HYPERLINK("https://www.defined.fi/sol/hRo6XJr7ZxFfxDY548GsDjFYiD1FGEUtvntqDf7pump?maker=J12UkrKy9shrATQvMLsuCUMVcn8dj6qSHcSjpv23nb3L","https://www.defined.fi/sol/hRo6XJr7ZxFfxDY548GsDjFYiD1FGEUtvntqDf7pump?maker=J12UkrKy9shrATQvMLsuCUMVcn8dj6qSHcSjpv23nb3L")</f>
        <v/>
      </c>
      <c r="M47">
        <f>HYPERLINK("https://dexscreener.com/solana/hRo6XJr7ZxFfxDY548GsDjFYiD1FGEUtvntqDf7pump?maker=J12UkrKy9shrATQvMLsuCUMVcn8dj6qSHcSjpv23nb3L","https://dexscreener.com/solana/hRo6XJr7ZxFfxDY548GsDjFYiD1FGEUtvntqDf7pump?maker=J12UkrKy9shrATQvMLsuCUMVcn8dj6qSHcSjpv23nb3L")</f>
        <v/>
      </c>
    </row>
    <row r="48">
      <c r="A48" t="inlineStr">
        <is>
          <t>9y5KUMLzgNgCioKoVJx7PenyHsznvDUbjb32onRMpump</t>
        </is>
      </c>
      <c r="B48" t="inlineStr">
        <is>
          <t>Falonlove</t>
        </is>
      </c>
      <c r="C48" t="n">
        <v>2</v>
      </c>
      <c r="D48" t="n">
        <v>-0.138</v>
      </c>
      <c r="E48" t="n">
        <v>-1</v>
      </c>
      <c r="F48" t="n">
        <v>1.08</v>
      </c>
      <c r="G48" t="n">
        <v>0.945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HYPERLINK("https://www.defined.fi/sol/9y5KUMLzgNgCioKoVJx7PenyHsznvDUbjb32onRMpump?maker=J12UkrKy9shrATQvMLsuCUMVcn8dj6qSHcSjpv23nb3L","https://www.defined.fi/sol/9y5KUMLzgNgCioKoVJx7PenyHsznvDUbjb32onRMpump?maker=J12UkrKy9shrATQvMLsuCUMVcn8dj6qSHcSjpv23nb3L")</f>
        <v/>
      </c>
      <c r="M48">
        <f>HYPERLINK("https://dexscreener.com/solana/9y5KUMLzgNgCioKoVJx7PenyHsznvDUbjb32onRMpump?maker=J12UkrKy9shrATQvMLsuCUMVcn8dj6qSHcSjpv23nb3L","https://dexscreener.com/solana/9y5KUMLzgNgCioKoVJx7PenyHsznvDUbjb32onRMpump?maker=J12UkrKy9shrATQvMLsuCUMVcn8dj6qSHcSjpv23nb3L")</f>
        <v/>
      </c>
    </row>
    <row r="49">
      <c r="A49" t="inlineStr">
        <is>
          <t>3bK3VPtDphvqSr3cmBs3vwNrSeZMZcR19gLN5Uajpump</t>
        </is>
      </c>
      <c r="B49" t="inlineStr">
        <is>
          <t>END</t>
        </is>
      </c>
      <c r="C49" t="n">
        <v>2</v>
      </c>
      <c r="D49" t="n">
        <v>-1.01</v>
      </c>
      <c r="E49" t="n">
        <v>-1</v>
      </c>
      <c r="F49" t="n">
        <v>2.76</v>
      </c>
      <c r="G49" t="n">
        <v>1.74</v>
      </c>
      <c r="H49" t="n">
        <v>3</v>
      </c>
      <c r="I49" t="n">
        <v>1</v>
      </c>
      <c r="J49" t="n">
        <v>-1</v>
      </c>
      <c r="K49" t="n">
        <v>-1</v>
      </c>
      <c r="L49">
        <f>HYPERLINK("https://www.defined.fi/sol/3bK3VPtDphvqSr3cmBs3vwNrSeZMZcR19gLN5Uajpump?maker=J12UkrKy9shrATQvMLsuCUMVcn8dj6qSHcSjpv23nb3L","https://www.defined.fi/sol/3bK3VPtDphvqSr3cmBs3vwNrSeZMZcR19gLN5Uajpump?maker=J12UkrKy9shrATQvMLsuCUMVcn8dj6qSHcSjpv23nb3L")</f>
        <v/>
      </c>
      <c r="M49">
        <f>HYPERLINK("https://dexscreener.com/solana/3bK3VPtDphvqSr3cmBs3vwNrSeZMZcR19gLN5Uajpump?maker=J12UkrKy9shrATQvMLsuCUMVcn8dj6qSHcSjpv23nb3L","https://dexscreener.com/solana/3bK3VPtDphvqSr3cmBs3vwNrSeZMZcR19gLN5Uajpump?maker=J12UkrKy9shrATQvMLsuCUMVcn8dj6qSHcSjpv23nb3L")</f>
        <v/>
      </c>
    </row>
    <row r="50">
      <c r="A50" t="inlineStr">
        <is>
          <t>4yiiLKwn8WXanBorbhTKFA78Dn65ZsGQ4LJ2g48Mpump</t>
        </is>
      </c>
      <c r="B50" t="inlineStr">
        <is>
          <t>TRUMP</t>
        </is>
      </c>
      <c r="C50" t="n">
        <v>3</v>
      </c>
      <c r="D50" t="n">
        <v>-0.486</v>
      </c>
      <c r="E50" t="n">
        <v>-1</v>
      </c>
      <c r="F50" t="n">
        <v>1.07</v>
      </c>
      <c r="G50" t="n">
        <v>0.584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HYPERLINK("https://www.defined.fi/sol/4yiiLKwn8WXanBorbhTKFA78Dn65ZsGQ4LJ2g48Mpump?maker=J12UkrKy9shrATQvMLsuCUMVcn8dj6qSHcSjpv23nb3L","https://www.defined.fi/sol/4yiiLKwn8WXanBorbhTKFA78Dn65ZsGQ4LJ2g48Mpump?maker=J12UkrKy9shrATQvMLsuCUMVcn8dj6qSHcSjpv23nb3L")</f>
        <v/>
      </c>
      <c r="M50">
        <f>HYPERLINK("https://dexscreener.com/solana/4yiiLKwn8WXanBorbhTKFA78Dn65ZsGQ4LJ2g48Mpump?maker=J12UkrKy9shrATQvMLsuCUMVcn8dj6qSHcSjpv23nb3L","https://dexscreener.com/solana/4yiiLKwn8WXanBorbhTKFA78Dn65ZsGQ4LJ2g48Mpump?maker=J12UkrKy9shrATQvMLsuCUMVcn8dj6qSHcSjpv23nb3L")</f>
        <v/>
      </c>
    </row>
    <row r="51">
      <c r="A51" t="inlineStr">
        <is>
          <t>FeBs3n2bVhV7wn9zHg7WV2kYq1BCvYEddVzU4Rkgpump</t>
        </is>
      </c>
      <c r="B51" t="inlineStr">
        <is>
          <t>DBR</t>
        </is>
      </c>
      <c r="C51" t="n">
        <v>3</v>
      </c>
      <c r="D51" t="n">
        <v>0.733</v>
      </c>
      <c r="E51" t="n">
        <v>0.76</v>
      </c>
      <c r="F51" t="n">
        <v>0.962</v>
      </c>
      <c r="G51" t="n">
        <v>1.7</v>
      </c>
      <c r="H51" t="n">
        <v>1</v>
      </c>
      <c r="I51" t="n">
        <v>2</v>
      </c>
      <c r="J51" t="n">
        <v>-1</v>
      </c>
      <c r="K51" t="n">
        <v>-1</v>
      </c>
      <c r="L51">
        <f>HYPERLINK("https://www.defined.fi/sol/FeBs3n2bVhV7wn9zHg7WV2kYq1BCvYEddVzU4Rkgpump?maker=J12UkrKy9shrATQvMLsuCUMVcn8dj6qSHcSjpv23nb3L","https://www.defined.fi/sol/FeBs3n2bVhV7wn9zHg7WV2kYq1BCvYEddVzU4Rkgpump?maker=J12UkrKy9shrATQvMLsuCUMVcn8dj6qSHcSjpv23nb3L")</f>
        <v/>
      </c>
      <c r="M51">
        <f>HYPERLINK("https://dexscreener.com/solana/FeBs3n2bVhV7wn9zHg7WV2kYq1BCvYEddVzU4Rkgpump?maker=J12UkrKy9shrATQvMLsuCUMVcn8dj6qSHcSjpv23nb3L","https://dexscreener.com/solana/FeBs3n2bVhV7wn9zHg7WV2kYq1BCvYEddVzU4Rkgpump?maker=J12UkrKy9shrATQvMLsuCUMVcn8dj6qSHcSjpv23nb3L")</f>
        <v/>
      </c>
    </row>
    <row r="52">
      <c r="A52" t="inlineStr">
        <is>
          <t>CKMYq8fN5NyqEhttWr8xj4Q2fyEJv686QANnT7dopump</t>
        </is>
      </c>
      <c r="B52" t="inlineStr">
        <is>
          <t>crocs</t>
        </is>
      </c>
      <c r="C52" t="n">
        <v>3</v>
      </c>
      <c r="D52" t="n">
        <v>-7.3</v>
      </c>
      <c r="E52" t="n">
        <v>-0.29</v>
      </c>
      <c r="F52" t="n">
        <v>19.3</v>
      </c>
      <c r="G52" t="n">
        <v>45.12</v>
      </c>
      <c r="H52" t="n">
        <v>4</v>
      </c>
      <c r="I52" t="n">
        <v>6</v>
      </c>
      <c r="J52" t="n">
        <v>-1</v>
      </c>
      <c r="K52" t="n">
        <v>-1</v>
      </c>
      <c r="L52">
        <f>HYPERLINK("https://www.defined.fi/sol/CKMYq8fN5NyqEhttWr8xj4Q2fyEJv686QANnT7dopump?maker=J12UkrKy9shrATQvMLsuCUMVcn8dj6qSHcSjpv23nb3L","https://www.defined.fi/sol/CKMYq8fN5NyqEhttWr8xj4Q2fyEJv686QANnT7dopump?maker=J12UkrKy9shrATQvMLsuCUMVcn8dj6qSHcSjpv23nb3L")</f>
        <v/>
      </c>
      <c r="M52">
        <f>HYPERLINK("https://dexscreener.com/solana/CKMYq8fN5NyqEhttWr8xj4Q2fyEJv686QANnT7dopump?maker=J12UkrKy9shrATQvMLsuCUMVcn8dj6qSHcSjpv23nb3L","https://dexscreener.com/solana/CKMYq8fN5NyqEhttWr8xj4Q2fyEJv686QANnT7dopump?maker=J12UkrKy9shrATQvMLsuCUMVcn8dj6qSHcSjpv23nb3L")</f>
        <v/>
      </c>
    </row>
    <row r="53">
      <c r="A53" t="inlineStr">
        <is>
          <t>4R4oiD558EqoNjk5rMgNChi3PUqPS8MPs2Hw8parpump</t>
        </is>
      </c>
      <c r="B53" t="inlineStr">
        <is>
          <t>Taylor</t>
        </is>
      </c>
      <c r="C53" t="n">
        <v>3</v>
      </c>
      <c r="D53" t="n">
        <v>0.092</v>
      </c>
      <c r="E53" t="n">
        <v>-1</v>
      </c>
      <c r="F53" t="n">
        <v>1.08</v>
      </c>
      <c r="G53" t="n">
        <v>1.17</v>
      </c>
      <c r="H53" t="n">
        <v>1</v>
      </c>
      <c r="I53" t="n">
        <v>2</v>
      </c>
      <c r="J53" t="n">
        <v>-1</v>
      </c>
      <c r="K53" t="n">
        <v>-1</v>
      </c>
      <c r="L53">
        <f>HYPERLINK("https://www.defined.fi/sol/4R4oiD558EqoNjk5rMgNChi3PUqPS8MPs2Hw8parpump?maker=J12UkrKy9shrATQvMLsuCUMVcn8dj6qSHcSjpv23nb3L","https://www.defined.fi/sol/4R4oiD558EqoNjk5rMgNChi3PUqPS8MPs2Hw8parpump?maker=J12UkrKy9shrATQvMLsuCUMVcn8dj6qSHcSjpv23nb3L")</f>
        <v/>
      </c>
      <c r="M53">
        <f>HYPERLINK("https://dexscreener.com/solana/4R4oiD558EqoNjk5rMgNChi3PUqPS8MPs2Hw8parpump?maker=J12UkrKy9shrATQvMLsuCUMVcn8dj6qSHcSjpv23nb3L","https://dexscreener.com/solana/4R4oiD558EqoNjk5rMgNChi3PUqPS8MPs2Hw8parpump?maker=J12UkrKy9shrATQvMLsuCUMVcn8dj6qSHcSjpv23nb3L")</f>
        <v/>
      </c>
    </row>
    <row r="54">
      <c r="A54" t="inlineStr">
        <is>
          <t>GEHNeTyVJhn5FJaZiP94zxudsYiiWsym2kzerdZCpump</t>
        </is>
      </c>
      <c r="B54" t="inlineStr">
        <is>
          <t>crypto</t>
        </is>
      </c>
      <c r="C54" t="n">
        <v>3</v>
      </c>
      <c r="D54" t="n">
        <v>-0.443</v>
      </c>
      <c r="E54" t="n">
        <v>-1</v>
      </c>
      <c r="F54" t="n">
        <v>2.5</v>
      </c>
      <c r="G54" t="n">
        <v>2.05</v>
      </c>
      <c r="H54" t="n">
        <v>3</v>
      </c>
      <c r="I54" t="n">
        <v>2</v>
      </c>
      <c r="J54" t="n">
        <v>-1</v>
      </c>
      <c r="K54" t="n">
        <v>-1</v>
      </c>
      <c r="L54">
        <f>HYPERLINK("https://www.defined.fi/sol/GEHNeTyVJhn5FJaZiP94zxudsYiiWsym2kzerdZCpump?maker=J12UkrKy9shrATQvMLsuCUMVcn8dj6qSHcSjpv23nb3L","https://www.defined.fi/sol/GEHNeTyVJhn5FJaZiP94zxudsYiiWsym2kzerdZCpump?maker=J12UkrKy9shrATQvMLsuCUMVcn8dj6qSHcSjpv23nb3L")</f>
        <v/>
      </c>
      <c r="M54">
        <f>HYPERLINK("https://dexscreener.com/solana/GEHNeTyVJhn5FJaZiP94zxudsYiiWsym2kzerdZCpump?maker=J12UkrKy9shrATQvMLsuCUMVcn8dj6qSHcSjpv23nb3L","https://dexscreener.com/solana/GEHNeTyVJhn5FJaZiP94zxudsYiiWsym2kzerdZCpump?maker=J12UkrKy9shrATQvMLsuCUMVcn8dj6qSHcSjpv23nb3L")</f>
        <v/>
      </c>
    </row>
    <row r="55">
      <c r="A55" t="inlineStr">
        <is>
          <t>FqnqT1GKi8S4Gyk5wnSKvJjXW48HqGtKJt9WS4o2pump</t>
        </is>
      </c>
      <c r="B55" t="inlineStr">
        <is>
          <t>Bakso</t>
        </is>
      </c>
      <c r="C55" t="n">
        <v>3</v>
      </c>
      <c r="D55" t="n">
        <v>57.37</v>
      </c>
      <c r="E55" t="n">
        <v>2.93</v>
      </c>
      <c r="F55" t="n">
        <v>19.61</v>
      </c>
      <c r="G55" t="n">
        <v>76.98</v>
      </c>
      <c r="H55" t="n">
        <v>1</v>
      </c>
      <c r="I55" t="n">
        <v>12</v>
      </c>
      <c r="J55" t="n">
        <v>-1</v>
      </c>
      <c r="K55" t="n">
        <v>-1</v>
      </c>
      <c r="L55">
        <f>HYPERLINK("https://www.defined.fi/sol/FqnqT1GKi8S4Gyk5wnSKvJjXW48HqGtKJt9WS4o2pump?maker=J12UkrKy9shrATQvMLsuCUMVcn8dj6qSHcSjpv23nb3L","https://www.defined.fi/sol/FqnqT1GKi8S4Gyk5wnSKvJjXW48HqGtKJt9WS4o2pump?maker=J12UkrKy9shrATQvMLsuCUMVcn8dj6qSHcSjpv23nb3L")</f>
        <v/>
      </c>
      <c r="M55">
        <f>HYPERLINK("https://dexscreener.com/solana/FqnqT1GKi8S4Gyk5wnSKvJjXW48HqGtKJt9WS4o2pump?maker=J12UkrKy9shrATQvMLsuCUMVcn8dj6qSHcSjpv23nb3L","https://dexscreener.com/solana/FqnqT1GKi8S4Gyk5wnSKvJjXW48HqGtKJt9WS4o2pump?maker=J12UkrKy9shrATQvMLsuCUMVcn8dj6qSHcSjpv23nb3L")</f>
        <v/>
      </c>
    </row>
    <row r="56">
      <c r="A56" t="inlineStr">
        <is>
          <t>AshCp63UfAaagrGmiuuMTAotvNeGUWwmnPSsqW7mpump</t>
        </is>
      </c>
      <c r="B56" t="inlineStr">
        <is>
          <t>WD40</t>
        </is>
      </c>
      <c r="C56" t="n">
        <v>3</v>
      </c>
      <c r="D56" t="n">
        <v>0.752</v>
      </c>
      <c r="E56" t="n">
        <v>0.77</v>
      </c>
      <c r="F56" t="n">
        <v>0.972</v>
      </c>
      <c r="G56" t="n">
        <v>1.72</v>
      </c>
      <c r="H56" t="n">
        <v>1</v>
      </c>
      <c r="I56" t="n">
        <v>3</v>
      </c>
      <c r="J56" t="n">
        <v>-1</v>
      </c>
      <c r="K56" t="n">
        <v>-1</v>
      </c>
      <c r="L56">
        <f>HYPERLINK("https://www.defined.fi/sol/AshCp63UfAaagrGmiuuMTAotvNeGUWwmnPSsqW7mpump?maker=J12UkrKy9shrATQvMLsuCUMVcn8dj6qSHcSjpv23nb3L","https://www.defined.fi/sol/AshCp63UfAaagrGmiuuMTAotvNeGUWwmnPSsqW7mpump?maker=J12UkrKy9shrATQvMLsuCUMVcn8dj6qSHcSjpv23nb3L")</f>
        <v/>
      </c>
      <c r="M56">
        <f>HYPERLINK("https://dexscreener.com/solana/AshCp63UfAaagrGmiuuMTAotvNeGUWwmnPSsqW7mpump?maker=J12UkrKy9shrATQvMLsuCUMVcn8dj6qSHcSjpv23nb3L","https://dexscreener.com/solana/AshCp63UfAaagrGmiuuMTAotvNeGUWwmnPSsqW7mpump?maker=J12UkrKy9shrATQvMLsuCUMVcn8dj6qSHcSjpv23nb3L")</f>
        <v/>
      </c>
    </row>
    <row r="57">
      <c r="A57" t="inlineStr">
        <is>
          <t>Dx48YdY55JWu4UnbidjBe62j6avzQ2XrYDNMWWjGpump</t>
        </is>
      </c>
      <c r="B57" t="inlineStr">
        <is>
          <t>GASTON</t>
        </is>
      </c>
      <c r="C57" t="n">
        <v>3</v>
      </c>
      <c r="D57" t="n">
        <v>2.54</v>
      </c>
      <c r="E57" t="n">
        <v>4.75</v>
      </c>
      <c r="F57" t="n">
        <v>0.535</v>
      </c>
      <c r="G57" t="n">
        <v>3.07</v>
      </c>
      <c r="H57" t="n">
        <v>1</v>
      </c>
      <c r="I57" t="n">
        <v>4</v>
      </c>
      <c r="J57" t="n">
        <v>-1</v>
      </c>
      <c r="K57" t="n">
        <v>-1</v>
      </c>
      <c r="L57">
        <f>HYPERLINK("https://www.defined.fi/sol/Dx48YdY55JWu4UnbidjBe62j6avzQ2XrYDNMWWjGpump?maker=J12UkrKy9shrATQvMLsuCUMVcn8dj6qSHcSjpv23nb3L","https://www.defined.fi/sol/Dx48YdY55JWu4UnbidjBe62j6avzQ2XrYDNMWWjGpump?maker=J12UkrKy9shrATQvMLsuCUMVcn8dj6qSHcSjpv23nb3L")</f>
        <v/>
      </c>
      <c r="M57">
        <f>HYPERLINK("https://dexscreener.com/solana/Dx48YdY55JWu4UnbidjBe62j6avzQ2XrYDNMWWjGpump?maker=J12UkrKy9shrATQvMLsuCUMVcn8dj6qSHcSjpv23nb3L","https://dexscreener.com/solana/Dx48YdY55JWu4UnbidjBe62j6avzQ2XrYDNMWWjGpump?maker=J12UkrKy9shrATQvMLsuCUMVcn8dj6qSHcSjpv23nb3L")</f>
        <v/>
      </c>
    </row>
    <row r="58">
      <c r="A58" t="inlineStr">
        <is>
          <t>4yMxwyd6WqeYWW2RJ31vZZv6CxUgoxzdLpMKY9UAgqf8</t>
        </is>
      </c>
      <c r="B58" t="inlineStr">
        <is>
          <t>PUMP</t>
        </is>
      </c>
      <c r="C58" t="n">
        <v>3</v>
      </c>
      <c r="D58" t="n">
        <v>-1.29</v>
      </c>
      <c r="E58" t="n">
        <v>-1</v>
      </c>
      <c r="F58" t="n">
        <v>1.92</v>
      </c>
      <c r="G58" t="n">
        <v>0.63</v>
      </c>
      <c r="H58" t="n">
        <v>3</v>
      </c>
      <c r="I58" t="n">
        <v>1</v>
      </c>
      <c r="J58" t="n">
        <v>-1</v>
      </c>
      <c r="K58" t="n">
        <v>-1</v>
      </c>
      <c r="L58">
        <f>HYPERLINK("https://www.defined.fi/sol/4yMxwyd6WqeYWW2RJ31vZZv6CxUgoxzdLpMKY9UAgqf8?maker=J12UkrKy9shrATQvMLsuCUMVcn8dj6qSHcSjpv23nb3L","https://www.defined.fi/sol/4yMxwyd6WqeYWW2RJ31vZZv6CxUgoxzdLpMKY9UAgqf8?maker=J12UkrKy9shrATQvMLsuCUMVcn8dj6qSHcSjpv23nb3L")</f>
        <v/>
      </c>
      <c r="M58">
        <f>HYPERLINK("https://dexscreener.com/solana/4yMxwyd6WqeYWW2RJ31vZZv6CxUgoxzdLpMKY9UAgqf8?maker=J12UkrKy9shrATQvMLsuCUMVcn8dj6qSHcSjpv23nb3L","https://dexscreener.com/solana/4yMxwyd6WqeYWW2RJ31vZZv6CxUgoxzdLpMKY9UAgqf8?maker=J12UkrKy9shrATQvMLsuCUMVcn8dj6qSHcSjpv23nb3L")</f>
        <v/>
      </c>
    </row>
    <row r="59">
      <c r="A59" t="inlineStr">
        <is>
          <t>TYm1RsJiHzkQLEoAr92osYoSfWG9SRuM9m48D5wQyfD</t>
        </is>
      </c>
      <c r="B59" t="inlineStr">
        <is>
          <t>Hashrate</t>
        </is>
      </c>
      <c r="C59" t="n">
        <v>3</v>
      </c>
      <c r="D59" t="n">
        <v>-0.304</v>
      </c>
      <c r="E59" t="n">
        <v>-1</v>
      </c>
      <c r="F59" t="n">
        <v>0.481</v>
      </c>
      <c r="G59" t="n">
        <v>0.177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HYPERLINK("https://www.defined.fi/sol/TYm1RsJiHzkQLEoAr92osYoSfWG9SRuM9m48D5wQyfD?maker=J12UkrKy9shrATQvMLsuCUMVcn8dj6qSHcSjpv23nb3L","https://www.defined.fi/sol/TYm1RsJiHzkQLEoAr92osYoSfWG9SRuM9m48D5wQyfD?maker=J12UkrKy9shrATQvMLsuCUMVcn8dj6qSHcSjpv23nb3L")</f>
        <v/>
      </c>
      <c r="M59">
        <f>HYPERLINK("https://dexscreener.com/solana/TYm1RsJiHzkQLEoAr92osYoSfWG9SRuM9m48D5wQyfD?maker=J12UkrKy9shrATQvMLsuCUMVcn8dj6qSHcSjpv23nb3L","https://dexscreener.com/solana/TYm1RsJiHzkQLEoAr92osYoSfWG9SRuM9m48D5wQyfD?maker=J12UkrKy9shrATQvMLsuCUMVcn8dj6qSHcSjpv23nb3L")</f>
        <v/>
      </c>
    </row>
    <row r="60">
      <c r="A60" t="inlineStr">
        <is>
          <t>CWpr8hBSh8GPtM6rtqkiRZAXBb6VvvMHZds5zhdZpump</t>
        </is>
      </c>
      <c r="B60" t="inlineStr">
        <is>
          <t>PP</t>
        </is>
      </c>
      <c r="C60" t="n">
        <v>3</v>
      </c>
      <c r="D60" t="n">
        <v>-0.255</v>
      </c>
      <c r="E60" t="n">
        <v>-1</v>
      </c>
      <c r="F60" t="n">
        <v>0.458</v>
      </c>
      <c r="G60" t="n">
        <v>0.203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HYPERLINK("https://www.defined.fi/sol/CWpr8hBSh8GPtM6rtqkiRZAXBb6VvvMHZds5zhdZpump?maker=J12UkrKy9shrATQvMLsuCUMVcn8dj6qSHcSjpv23nb3L","https://www.defined.fi/sol/CWpr8hBSh8GPtM6rtqkiRZAXBb6VvvMHZds5zhdZpump?maker=J12UkrKy9shrATQvMLsuCUMVcn8dj6qSHcSjpv23nb3L")</f>
        <v/>
      </c>
      <c r="M60">
        <f>HYPERLINK("https://dexscreener.com/solana/CWpr8hBSh8GPtM6rtqkiRZAXBb6VvvMHZds5zhdZpump?maker=J12UkrKy9shrATQvMLsuCUMVcn8dj6qSHcSjpv23nb3L","https://dexscreener.com/solana/CWpr8hBSh8GPtM6rtqkiRZAXBb6VvvMHZds5zhdZpump?maker=J12UkrKy9shrATQvMLsuCUMVcn8dj6qSHcSjpv23nb3L")</f>
        <v/>
      </c>
    </row>
    <row r="61">
      <c r="A61" t="inlineStr">
        <is>
          <t>9kn618R9gZqvfSMdazfMrXWEUdU7nXL7WcntWUSFpump</t>
        </is>
      </c>
      <c r="B61" t="inlineStr">
        <is>
          <t>WIFS</t>
        </is>
      </c>
      <c r="C61" t="n">
        <v>3</v>
      </c>
      <c r="D61" t="n">
        <v>3.73</v>
      </c>
      <c r="E61" t="n">
        <v>7.44</v>
      </c>
      <c r="F61" t="n">
        <v>0.501</v>
      </c>
      <c r="G61" t="n">
        <v>4.23</v>
      </c>
      <c r="H61" t="n">
        <v>1</v>
      </c>
      <c r="I61" t="n">
        <v>3</v>
      </c>
      <c r="J61" t="n">
        <v>-1</v>
      </c>
      <c r="K61" t="n">
        <v>-1</v>
      </c>
      <c r="L61">
        <f>HYPERLINK("https://www.defined.fi/sol/9kn618R9gZqvfSMdazfMrXWEUdU7nXL7WcntWUSFpump?maker=J12UkrKy9shrATQvMLsuCUMVcn8dj6qSHcSjpv23nb3L","https://www.defined.fi/sol/9kn618R9gZqvfSMdazfMrXWEUdU7nXL7WcntWUSFpump?maker=J12UkrKy9shrATQvMLsuCUMVcn8dj6qSHcSjpv23nb3L")</f>
        <v/>
      </c>
      <c r="M61">
        <f>HYPERLINK("https://dexscreener.com/solana/9kn618R9gZqvfSMdazfMrXWEUdU7nXL7WcntWUSFpump?maker=J12UkrKy9shrATQvMLsuCUMVcn8dj6qSHcSjpv23nb3L","https://dexscreener.com/solana/9kn618R9gZqvfSMdazfMrXWEUdU7nXL7WcntWUSFpump?maker=J12UkrKy9shrATQvMLsuCUMVcn8dj6qSHcSjpv23nb3L")</f>
        <v/>
      </c>
    </row>
    <row r="62">
      <c r="A62" t="inlineStr">
        <is>
          <t>5WWmPqbnpSu4sx41DEZaAJJLDvHt7abGv5Namv1Vpump</t>
        </is>
      </c>
      <c r="B62" t="inlineStr">
        <is>
          <t>Rebellion</t>
        </is>
      </c>
      <c r="C62" t="n">
        <v>3</v>
      </c>
      <c r="D62" t="n">
        <v>-0.018</v>
      </c>
      <c r="E62" t="n">
        <v>-1</v>
      </c>
      <c r="F62" t="n">
        <v>0.499</v>
      </c>
      <c r="G62" t="n">
        <v>0.481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HYPERLINK("https://www.defined.fi/sol/5WWmPqbnpSu4sx41DEZaAJJLDvHt7abGv5Namv1Vpump?maker=J12UkrKy9shrATQvMLsuCUMVcn8dj6qSHcSjpv23nb3L","https://www.defined.fi/sol/5WWmPqbnpSu4sx41DEZaAJJLDvHt7abGv5Namv1Vpump?maker=J12UkrKy9shrATQvMLsuCUMVcn8dj6qSHcSjpv23nb3L")</f>
        <v/>
      </c>
      <c r="M62">
        <f>HYPERLINK("https://dexscreener.com/solana/5WWmPqbnpSu4sx41DEZaAJJLDvHt7abGv5Namv1Vpump?maker=J12UkrKy9shrATQvMLsuCUMVcn8dj6qSHcSjpv23nb3L","https://dexscreener.com/solana/5WWmPqbnpSu4sx41DEZaAJJLDvHt7abGv5Namv1Vpump?maker=J12UkrKy9shrATQvMLsuCUMVcn8dj6qSHcSjpv23nb3L")</f>
        <v/>
      </c>
    </row>
    <row r="63">
      <c r="A63" t="inlineStr">
        <is>
          <t>2s7VV1EhcuVNv9vbmYif5Mn1tH88JgQVx5SYnuoBpump</t>
        </is>
      </c>
      <c r="B63" t="inlineStr">
        <is>
          <t>Kookie</t>
        </is>
      </c>
      <c r="C63" t="n">
        <v>3</v>
      </c>
      <c r="D63" t="n">
        <v>-0.181</v>
      </c>
      <c r="E63" t="n">
        <v>-0.37</v>
      </c>
      <c r="F63" t="n">
        <v>0.487</v>
      </c>
      <c r="G63" t="n">
        <v>0.306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HYPERLINK("https://www.defined.fi/sol/2s7VV1EhcuVNv9vbmYif5Mn1tH88JgQVx5SYnuoBpump?maker=J12UkrKy9shrATQvMLsuCUMVcn8dj6qSHcSjpv23nb3L","https://www.defined.fi/sol/2s7VV1EhcuVNv9vbmYif5Mn1tH88JgQVx5SYnuoBpump?maker=J12UkrKy9shrATQvMLsuCUMVcn8dj6qSHcSjpv23nb3L")</f>
        <v/>
      </c>
      <c r="M63">
        <f>HYPERLINK("https://dexscreener.com/solana/2s7VV1EhcuVNv9vbmYif5Mn1tH88JgQVx5SYnuoBpump?maker=J12UkrKy9shrATQvMLsuCUMVcn8dj6qSHcSjpv23nb3L","https://dexscreener.com/solana/2s7VV1EhcuVNv9vbmYif5Mn1tH88JgQVx5SYnuoBpump?maker=J12UkrKy9shrATQvMLsuCUMVcn8dj6qSHcSjpv23nb3L")</f>
        <v/>
      </c>
    </row>
    <row r="64">
      <c r="A64" t="inlineStr">
        <is>
          <t>8rVEHabY4W8jkr2Vkyp81hhBrd11J4nYujopBJ6Gpump</t>
        </is>
      </c>
      <c r="B64" t="inlineStr">
        <is>
          <t>RUB</t>
        </is>
      </c>
      <c r="C64" t="n">
        <v>3</v>
      </c>
      <c r="D64" t="n">
        <v>-0.297</v>
      </c>
      <c r="E64" t="n">
        <v>-1</v>
      </c>
      <c r="F64" t="n">
        <v>0.751</v>
      </c>
      <c r="G64" t="n">
        <v>0.455</v>
      </c>
      <c r="H64" t="n">
        <v>2</v>
      </c>
      <c r="I64" t="n">
        <v>1</v>
      </c>
      <c r="J64" t="n">
        <v>-1</v>
      </c>
      <c r="K64" t="n">
        <v>-1</v>
      </c>
      <c r="L64">
        <f>HYPERLINK("https://www.defined.fi/sol/8rVEHabY4W8jkr2Vkyp81hhBrd11J4nYujopBJ6Gpump?maker=J12UkrKy9shrATQvMLsuCUMVcn8dj6qSHcSjpv23nb3L","https://www.defined.fi/sol/8rVEHabY4W8jkr2Vkyp81hhBrd11J4nYujopBJ6Gpump?maker=J12UkrKy9shrATQvMLsuCUMVcn8dj6qSHcSjpv23nb3L")</f>
        <v/>
      </c>
      <c r="M64">
        <f>HYPERLINK("https://dexscreener.com/solana/8rVEHabY4W8jkr2Vkyp81hhBrd11J4nYujopBJ6Gpump?maker=J12UkrKy9shrATQvMLsuCUMVcn8dj6qSHcSjpv23nb3L","https://dexscreener.com/solana/8rVEHabY4W8jkr2Vkyp81hhBrd11J4nYujopBJ6Gpump?maker=J12UkrKy9shrATQvMLsuCUMVcn8dj6qSHcSjpv23nb3L")</f>
        <v/>
      </c>
    </row>
    <row r="65">
      <c r="A65" t="inlineStr">
        <is>
          <t>qWk29vM8KGYKBnBfgXCjThfzzXf6ry6X874bARRpump</t>
        </is>
      </c>
      <c r="B65" t="inlineStr">
        <is>
          <t>PEPEAI</t>
        </is>
      </c>
      <c r="C65" t="n">
        <v>3</v>
      </c>
      <c r="D65" t="n">
        <v>8.390000000000001</v>
      </c>
      <c r="E65" t="n">
        <v>7.63</v>
      </c>
      <c r="F65" t="n">
        <v>1.1</v>
      </c>
      <c r="G65" t="n">
        <v>9.48</v>
      </c>
      <c r="H65" t="n">
        <v>1</v>
      </c>
      <c r="I65" t="n">
        <v>8</v>
      </c>
      <c r="J65" t="n">
        <v>-1</v>
      </c>
      <c r="K65" t="n">
        <v>-1</v>
      </c>
      <c r="L65">
        <f>HYPERLINK("https://www.defined.fi/sol/qWk29vM8KGYKBnBfgXCjThfzzXf6ry6X874bARRpump?maker=J12UkrKy9shrATQvMLsuCUMVcn8dj6qSHcSjpv23nb3L","https://www.defined.fi/sol/qWk29vM8KGYKBnBfgXCjThfzzXf6ry6X874bARRpump?maker=J12UkrKy9shrATQvMLsuCUMVcn8dj6qSHcSjpv23nb3L")</f>
        <v/>
      </c>
      <c r="M65">
        <f>HYPERLINK("https://dexscreener.com/solana/qWk29vM8KGYKBnBfgXCjThfzzXf6ry6X874bARRpump?maker=J12UkrKy9shrATQvMLsuCUMVcn8dj6qSHcSjpv23nb3L","https://dexscreener.com/solana/qWk29vM8KGYKBnBfgXCjThfzzXf6ry6X874bARRpump?maker=J12UkrKy9shrATQvMLsuCUMVcn8dj6qSHcSjpv23nb3L")</f>
        <v/>
      </c>
    </row>
    <row r="66">
      <c r="A66" t="inlineStr">
        <is>
          <t>2yuYsxzgMt5Ga9vStumYbs4SRZZ1XfQjmfpaZCmxpump</t>
        </is>
      </c>
      <c r="B66" t="inlineStr">
        <is>
          <t>cat?</t>
        </is>
      </c>
      <c r="C66" t="n">
        <v>3</v>
      </c>
      <c r="D66" t="n">
        <v>-0.225</v>
      </c>
      <c r="E66" t="n">
        <v>-1</v>
      </c>
      <c r="F66" t="n">
        <v>1.58</v>
      </c>
      <c r="G66" t="n">
        <v>1.36</v>
      </c>
      <c r="H66" t="n">
        <v>3</v>
      </c>
      <c r="I66" t="n">
        <v>3</v>
      </c>
      <c r="J66" t="n">
        <v>-1</v>
      </c>
      <c r="K66" t="n">
        <v>-1</v>
      </c>
      <c r="L66">
        <f>HYPERLINK("https://www.defined.fi/sol/2yuYsxzgMt5Ga9vStumYbs4SRZZ1XfQjmfpaZCmxpump?maker=J12UkrKy9shrATQvMLsuCUMVcn8dj6qSHcSjpv23nb3L","https://www.defined.fi/sol/2yuYsxzgMt5Ga9vStumYbs4SRZZ1XfQjmfpaZCmxpump?maker=J12UkrKy9shrATQvMLsuCUMVcn8dj6qSHcSjpv23nb3L")</f>
        <v/>
      </c>
      <c r="M66">
        <f>HYPERLINK("https://dexscreener.com/solana/2yuYsxzgMt5Ga9vStumYbs4SRZZ1XfQjmfpaZCmxpump?maker=J12UkrKy9shrATQvMLsuCUMVcn8dj6qSHcSjpv23nb3L","https://dexscreener.com/solana/2yuYsxzgMt5Ga9vStumYbs4SRZZ1XfQjmfpaZCmxpump?maker=J12UkrKy9shrATQvMLsuCUMVcn8dj6qSHcSjpv23nb3L")</f>
        <v/>
      </c>
    </row>
    <row r="67">
      <c r="A67" t="inlineStr">
        <is>
          <t>AxR6xWdfa1EYSuog8qxi3o4zu4jLJHFe8uWQR8Dfpump</t>
        </is>
      </c>
      <c r="B67" t="inlineStr">
        <is>
          <t>RETARDEUS</t>
        </is>
      </c>
      <c r="C67" t="n">
        <v>3</v>
      </c>
      <c r="D67" t="n">
        <v>1.87</v>
      </c>
      <c r="E67" t="n">
        <v>1.75</v>
      </c>
      <c r="F67" t="n">
        <v>1.07</v>
      </c>
      <c r="G67" t="n">
        <v>2.94</v>
      </c>
      <c r="H67" t="n">
        <v>2</v>
      </c>
      <c r="I67" t="n">
        <v>5</v>
      </c>
      <c r="J67" t="n">
        <v>-1</v>
      </c>
      <c r="K67" t="n">
        <v>-1</v>
      </c>
      <c r="L67">
        <f>HYPERLINK("https://www.defined.fi/sol/AxR6xWdfa1EYSuog8qxi3o4zu4jLJHFe8uWQR8Dfpump?maker=J12UkrKy9shrATQvMLsuCUMVcn8dj6qSHcSjpv23nb3L","https://www.defined.fi/sol/AxR6xWdfa1EYSuog8qxi3o4zu4jLJHFe8uWQR8Dfpump?maker=J12UkrKy9shrATQvMLsuCUMVcn8dj6qSHcSjpv23nb3L")</f>
        <v/>
      </c>
      <c r="M67">
        <f>HYPERLINK("https://dexscreener.com/solana/AxR6xWdfa1EYSuog8qxi3o4zu4jLJHFe8uWQR8Dfpump?maker=J12UkrKy9shrATQvMLsuCUMVcn8dj6qSHcSjpv23nb3L","https://dexscreener.com/solana/AxR6xWdfa1EYSuog8qxi3o4zu4jLJHFe8uWQR8Dfpump?maker=J12UkrKy9shrATQvMLsuCUMVcn8dj6qSHcSjpv23nb3L")</f>
        <v/>
      </c>
    </row>
    <row r="68">
      <c r="A68" t="inlineStr">
        <is>
          <t>8d9ZWVkqDQuQQkk1S8cb4tentYmzPGZ9tAqXvvwhpump</t>
        </is>
      </c>
      <c r="B68" t="inlineStr">
        <is>
          <t>what</t>
        </is>
      </c>
      <c r="C68" t="n">
        <v>3</v>
      </c>
      <c r="D68" t="n">
        <v>-0.115</v>
      </c>
      <c r="E68" t="n">
        <v>-1</v>
      </c>
      <c r="F68" t="n">
        <v>0.509</v>
      </c>
      <c r="G68" t="n">
        <v>0.395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HYPERLINK("https://www.defined.fi/sol/8d9ZWVkqDQuQQkk1S8cb4tentYmzPGZ9tAqXvvwhpump?maker=J12UkrKy9shrATQvMLsuCUMVcn8dj6qSHcSjpv23nb3L","https://www.defined.fi/sol/8d9ZWVkqDQuQQkk1S8cb4tentYmzPGZ9tAqXvvwhpump?maker=J12UkrKy9shrATQvMLsuCUMVcn8dj6qSHcSjpv23nb3L")</f>
        <v/>
      </c>
      <c r="M68">
        <f>HYPERLINK("https://dexscreener.com/solana/8d9ZWVkqDQuQQkk1S8cb4tentYmzPGZ9tAqXvvwhpump?maker=J12UkrKy9shrATQvMLsuCUMVcn8dj6qSHcSjpv23nb3L","https://dexscreener.com/solana/8d9ZWVkqDQuQQkk1S8cb4tentYmzPGZ9tAqXvvwhpump?maker=J12UkrKy9shrATQvMLsuCUMVcn8dj6qSHcSjpv23nb3L")</f>
        <v/>
      </c>
    </row>
    <row r="69">
      <c r="A69" t="inlineStr">
        <is>
          <t>3Bgeb1kfu5nsuaXRmaNrJXRrkpdf5S21JPe4asJfpump</t>
        </is>
      </c>
      <c r="B69" t="inlineStr">
        <is>
          <t>moon</t>
        </is>
      </c>
      <c r="C69" t="n">
        <v>3</v>
      </c>
      <c r="D69" t="n">
        <v>-0.065</v>
      </c>
      <c r="E69" t="n">
        <v>-1</v>
      </c>
      <c r="F69" t="n">
        <v>0.9389999999999999</v>
      </c>
      <c r="G69" t="n">
        <v>0.874</v>
      </c>
      <c r="H69" t="n">
        <v>2</v>
      </c>
      <c r="I69" t="n">
        <v>1</v>
      </c>
      <c r="J69" t="n">
        <v>-1</v>
      </c>
      <c r="K69" t="n">
        <v>-1</v>
      </c>
      <c r="L69">
        <f>HYPERLINK("https://www.defined.fi/sol/3Bgeb1kfu5nsuaXRmaNrJXRrkpdf5S21JPe4asJfpump?maker=J12UkrKy9shrATQvMLsuCUMVcn8dj6qSHcSjpv23nb3L","https://www.defined.fi/sol/3Bgeb1kfu5nsuaXRmaNrJXRrkpdf5S21JPe4asJfpump?maker=J12UkrKy9shrATQvMLsuCUMVcn8dj6qSHcSjpv23nb3L")</f>
        <v/>
      </c>
      <c r="M69">
        <f>HYPERLINK("https://dexscreener.com/solana/3Bgeb1kfu5nsuaXRmaNrJXRrkpdf5S21JPe4asJfpump?maker=J12UkrKy9shrATQvMLsuCUMVcn8dj6qSHcSjpv23nb3L","https://dexscreener.com/solana/3Bgeb1kfu5nsuaXRmaNrJXRrkpdf5S21JPe4asJfpump?maker=J12UkrKy9shrATQvMLsuCUMVcn8dj6qSHcSjpv23nb3L")</f>
        <v/>
      </c>
    </row>
    <row r="70">
      <c r="A70" t="inlineStr">
        <is>
          <t>4UTEFQjNMvfQF5NT8mVfXdMAKoL7hS7i9U4mMVAzpump</t>
        </is>
      </c>
      <c r="B70" t="inlineStr">
        <is>
          <t>$1</t>
        </is>
      </c>
      <c r="C70" t="n">
        <v>3</v>
      </c>
      <c r="D70" t="n">
        <v>0.169</v>
      </c>
      <c r="E70" t="n">
        <v>0.04</v>
      </c>
      <c r="F70" t="n">
        <v>4.02</v>
      </c>
      <c r="G70" t="n">
        <v>4.19</v>
      </c>
      <c r="H70" t="n">
        <v>6</v>
      </c>
      <c r="I70" t="n">
        <v>3</v>
      </c>
      <c r="J70" t="n">
        <v>-1</v>
      </c>
      <c r="K70" t="n">
        <v>-1</v>
      </c>
      <c r="L70">
        <f>HYPERLINK("https://www.defined.fi/sol/4UTEFQjNMvfQF5NT8mVfXdMAKoL7hS7i9U4mMVAzpump?maker=J12UkrKy9shrATQvMLsuCUMVcn8dj6qSHcSjpv23nb3L","https://www.defined.fi/sol/4UTEFQjNMvfQF5NT8mVfXdMAKoL7hS7i9U4mMVAzpump?maker=J12UkrKy9shrATQvMLsuCUMVcn8dj6qSHcSjpv23nb3L")</f>
        <v/>
      </c>
      <c r="M70">
        <f>HYPERLINK("https://dexscreener.com/solana/4UTEFQjNMvfQF5NT8mVfXdMAKoL7hS7i9U4mMVAzpump?maker=J12UkrKy9shrATQvMLsuCUMVcn8dj6qSHcSjpv23nb3L","https://dexscreener.com/solana/4UTEFQjNMvfQF5NT8mVfXdMAKoL7hS7i9U4mMVAzpump?maker=J12UkrKy9shrATQvMLsuCUMVcn8dj6qSHcSjpv23nb3L")</f>
        <v/>
      </c>
    </row>
    <row r="71">
      <c r="A71" t="inlineStr">
        <is>
          <t>7aC4gq2ZsjR5ha4EDLRUcBeN1jkQL9jcJDNX8bmddM9E</t>
        </is>
      </c>
      <c r="B71" t="inlineStr">
        <is>
          <t>RETARD_AI</t>
        </is>
      </c>
      <c r="C71" t="n">
        <v>3</v>
      </c>
      <c r="D71" t="n">
        <v>-1.49</v>
      </c>
      <c r="E71" t="n">
        <v>-0.3</v>
      </c>
      <c r="F71" t="n">
        <v>4.92</v>
      </c>
      <c r="G71" t="n">
        <v>3.43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HYPERLINK("https://www.defined.fi/sol/7aC4gq2ZsjR5ha4EDLRUcBeN1jkQL9jcJDNX8bmddM9E?maker=J12UkrKy9shrATQvMLsuCUMVcn8dj6qSHcSjpv23nb3L","https://www.defined.fi/sol/7aC4gq2ZsjR5ha4EDLRUcBeN1jkQL9jcJDNX8bmddM9E?maker=J12UkrKy9shrATQvMLsuCUMVcn8dj6qSHcSjpv23nb3L")</f>
        <v/>
      </c>
      <c r="M71">
        <f>HYPERLINK("https://dexscreener.com/solana/7aC4gq2ZsjR5ha4EDLRUcBeN1jkQL9jcJDNX8bmddM9E?maker=J12UkrKy9shrATQvMLsuCUMVcn8dj6qSHcSjpv23nb3L","https://dexscreener.com/solana/7aC4gq2ZsjR5ha4EDLRUcBeN1jkQL9jcJDNX8bmddM9E?maker=J12UkrKy9shrATQvMLsuCUMVcn8dj6qSHcSjpv23nb3L")</f>
        <v/>
      </c>
    </row>
    <row r="72">
      <c r="A72" t="inlineStr">
        <is>
          <t>CvTtQL9HZuoDZPGAsjpPcBL9nNepMiqVeDVmEmKfpump</t>
        </is>
      </c>
      <c r="B72" t="inlineStr">
        <is>
          <t>KOOK</t>
        </is>
      </c>
      <c r="C72" t="n">
        <v>4</v>
      </c>
      <c r="D72" t="n">
        <v>-0.166</v>
      </c>
      <c r="E72" t="n">
        <v>-0.11</v>
      </c>
      <c r="F72" t="n">
        <v>1.47</v>
      </c>
      <c r="G72" t="n">
        <v>1.3</v>
      </c>
      <c r="H72" t="n">
        <v>3</v>
      </c>
      <c r="I72" t="n">
        <v>1</v>
      </c>
      <c r="J72" t="n">
        <v>-1</v>
      </c>
      <c r="K72" t="n">
        <v>-1</v>
      </c>
      <c r="L72">
        <f>HYPERLINK("https://www.defined.fi/sol/CvTtQL9HZuoDZPGAsjpPcBL9nNepMiqVeDVmEmKfpump?maker=J12UkrKy9shrATQvMLsuCUMVcn8dj6qSHcSjpv23nb3L","https://www.defined.fi/sol/CvTtQL9HZuoDZPGAsjpPcBL9nNepMiqVeDVmEmKfpump?maker=J12UkrKy9shrATQvMLsuCUMVcn8dj6qSHcSjpv23nb3L")</f>
        <v/>
      </c>
      <c r="M72">
        <f>HYPERLINK("https://dexscreener.com/solana/CvTtQL9HZuoDZPGAsjpPcBL9nNepMiqVeDVmEmKfpump?maker=J12UkrKy9shrATQvMLsuCUMVcn8dj6qSHcSjpv23nb3L","https://dexscreener.com/solana/CvTtQL9HZuoDZPGAsjpPcBL9nNepMiqVeDVmEmKfpump?maker=J12UkrKy9shrATQvMLsuCUMVcn8dj6qSHcSjpv23nb3L")</f>
        <v/>
      </c>
    </row>
    <row r="73">
      <c r="A73" t="inlineStr">
        <is>
          <t>8FAAkbKZgqRKcssVVL1Zv2qkc9X469NPtaPJA5GPpump</t>
        </is>
      </c>
      <c r="B73" t="inlineStr">
        <is>
          <t>Olivia's</t>
        </is>
      </c>
      <c r="C73" t="n">
        <v>4</v>
      </c>
      <c r="D73" t="n">
        <v>0.004</v>
      </c>
      <c r="E73" t="n">
        <v>-1</v>
      </c>
      <c r="F73" t="n">
        <v>0.516</v>
      </c>
      <c r="G73" t="n">
        <v>0.52</v>
      </c>
      <c r="H73" t="n">
        <v>1</v>
      </c>
      <c r="I73" t="n">
        <v>2</v>
      </c>
      <c r="J73" t="n">
        <v>-1</v>
      </c>
      <c r="K73" t="n">
        <v>-1</v>
      </c>
      <c r="L73">
        <f>HYPERLINK("https://www.defined.fi/sol/8FAAkbKZgqRKcssVVL1Zv2qkc9X469NPtaPJA5GPpump?maker=J12UkrKy9shrATQvMLsuCUMVcn8dj6qSHcSjpv23nb3L","https://www.defined.fi/sol/8FAAkbKZgqRKcssVVL1Zv2qkc9X469NPtaPJA5GPpump?maker=J12UkrKy9shrATQvMLsuCUMVcn8dj6qSHcSjpv23nb3L")</f>
        <v/>
      </c>
      <c r="M73">
        <f>HYPERLINK("https://dexscreener.com/solana/8FAAkbKZgqRKcssVVL1Zv2qkc9X469NPtaPJA5GPpump?maker=J12UkrKy9shrATQvMLsuCUMVcn8dj6qSHcSjpv23nb3L","https://dexscreener.com/solana/8FAAkbKZgqRKcssVVL1Zv2qkc9X469NPtaPJA5GPpump?maker=J12UkrKy9shrATQvMLsuCUMVcn8dj6qSHcSjpv23nb3L")</f>
        <v/>
      </c>
    </row>
    <row r="74">
      <c r="A74" t="inlineStr">
        <is>
          <t>6MsuX4Fc7aQ9FFwnBFnA9oQZhUsFKhnjritV8Hu1pump</t>
        </is>
      </c>
      <c r="B74" t="inlineStr">
        <is>
          <t>99%</t>
        </is>
      </c>
      <c r="C74" t="n">
        <v>10</v>
      </c>
      <c r="D74" t="n">
        <v>-0.014</v>
      </c>
      <c r="E74" t="n">
        <v>-0.32</v>
      </c>
      <c r="F74" t="n">
        <v>0.044</v>
      </c>
      <c r="G74" t="n">
        <v>0.03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HYPERLINK("https://www.defined.fi/sol/6MsuX4Fc7aQ9FFwnBFnA9oQZhUsFKhnjritV8Hu1pump?maker=J12UkrKy9shrATQvMLsuCUMVcn8dj6qSHcSjpv23nb3L","https://www.defined.fi/sol/6MsuX4Fc7aQ9FFwnBFnA9oQZhUsFKhnjritV8Hu1pump?maker=J12UkrKy9shrATQvMLsuCUMVcn8dj6qSHcSjpv23nb3L")</f>
        <v/>
      </c>
      <c r="M74">
        <f>HYPERLINK("https://dexscreener.com/solana/6MsuX4Fc7aQ9FFwnBFnA9oQZhUsFKhnjritV8Hu1pump?maker=J12UkrKy9shrATQvMLsuCUMVcn8dj6qSHcSjpv23nb3L","https://dexscreener.com/solana/6MsuX4Fc7aQ9FFwnBFnA9oQZhUsFKhnjritV8Hu1pump?maker=J12UkrKy9shrATQvMLsuCUMVcn8dj6qSHcSjpv23nb3L")</f>
        <v/>
      </c>
    </row>
    <row r="75">
      <c r="A75" t="inlineStr">
        <is>
          <t>EJ6r55VaTxKwaPTBWU6naLsUoSnBJ59Q3jZtE5wrpump</t>
        </is>
      </c>
      <c r="B75" t="inlineStr">
        <is>
          <t>MENTALITY</t>
        </is>
      </c>
      <c r="C75" t="n">
        <v>10</v>
      </c>
      <c r="D75" t="n">
        <v>-0.033</v>
      </c>
      <c r="E75" t="n">
        <v>-0.29</v>
      </c>
      <c r="F75" t="n">
        <v>0.112</v>
      </c>
      <c r="G75" t="n">
        <v>0.079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HYPERLINK("https://www.defined.fi/sol/EJ6r55VaTxKwaPTBWU6naLsUoSnBJ59Q3jZtE5wrpump?maker=J12UkrKy9shrATQvMLsuCUMVcn8dj6qSHcSjpv23nb3L","https://www.defined.fi/sol/EJ6r55VaTxKwaPTBWU6naLsUoSnBJ59Q3jZtE5wrpump?maker=J12UkrKy9shrATQvMLsuCUMVcn8dj6qSHcSjpv23nb3L")</f>
        <v/>
      </c>
      <c r="M75">
        <f>HYPERLINK("https://dexscreener.com/solana/EJ6r55VaTxKwaPTBWU6naLsUoSnBJ59Q3jZtE5wrpump?maker=J12UkrKy9shrATQvMLsuCUMVcn8dj6qSHcSjpv23nb3L","https://dexscreener.com/solana/EJ6r55VaTxKwaPTBWU6naLsUoSnBJ59Q3jZtE5wrpump?maker=J12UkrKy9shrATQvMLsuCUMVcn8dj6qSHcSjpv23nb3L")</f>
        <v/>
      </c>
    </row>
    <row r="76">
      <c r="A76" t="inlineStr">
        <is>
          <t>5AULxzd8CKH8qbnuNYLripfKA7nkY6psfGv5kaGgpump</t>
        </is>
      </c>
      <c r="B76" t="inlineStr">
        <is>
          <t>NGU</t>
        </is>
      </c>
      <c r="C76" t="n">
        <v>10</v>
      </c>
      <c r="D76" t="n">
        <v>-0.119</v>
      </c>
      <c r="E76" t="n">
        <v>-0.53</v>
      </c>
      <c r="F76" t="n">
        <v>0.224</v>
      </c>
      <c r="G76" t="n">
        <v>0.105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HYPERLINK("https://www.defined.fi/sol/5AULxzd8CKH8qbnuNYLripfKA7nkY6psfGv5kaGgpump?maker=J12UkrKy9shrATQvMLsuCUMVcn8dj6qSHcSjpv23nb3L","https://www.defined.fi/sol/5AULxzd8CKH8qbnuNYLripfKA7nkY6psfGv5kaGgpump?maker=J12UkrKy9shrATQvMLsuCUMVcn8dj6qSHcSjpv23nb3L")</f>
        <v/>
      </c>
      <c r="M76">
        <f>HYPERLINK("https://dexscreener.com/solana/5AULxzd8CKH8qbnuNYLripfKA7nkY6psfGv5kaGgpump?maker=J12UkrKy9shrATQvMLsuCUMVcn8dj6qSHcSjpv23nb3L","https://dexscreener.com/solana/5AULxzd8CKH8qbnuNYLripfKA7nkY6psfGv5kaGgpump?maker=J12UkrKy9shrATQvMLsuCUMVcn8dj6qSHcSjpv23nb3L")</f>
        <v/>
      </c>
    </row>
    <row r="77">
      <c r="A77" t="inlineStr">
        <is>
          <t>CrTtG3wE5jsNokUXdVJDbePJQQBv5D8mqhm6bWpsRukS</t>
        </is>
      </c>
      <c r="B77" t="inlineStr">
        <is>
          <t>MAGNUM</t>
        </is>
      </c>
      <c r="C77" t="n">
        <v>11</v>
      </c>
      <c r="D77" t="n">
        <v>0.02</v>
      </c>
      <c r="E77" t="n">
        <v>-1</v>
      </c>
      <c r="F77" t="n">
        <v>0.268</v>
      </c>
      <c r="G77" t="n">
        <v>0.288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HYPERLINK("https://www.defined.fi/sol/CrTtG3wE5jsNokUXdVJDbePJQQBv5D8mqhm6bWpsRukS?maker=J12UkrKy9shrATQvMLsuCUMVcn8dj6qSHcSjpv23nb3L","https://www.defined.fi/sol/CrTtG3wE5jsNokUXdVJDbePJQQBv5D8mqhm6bWpsRukS?maker=J12UkrKy9shrATQvMLsuCUMVcn8dj6qSHcSjpv23nb3L")</f>
        <v/>
      </c>
      <c r="M77">
        <f>HYPERLINK("https://dexscreener.com/solana/CrTtG3wE5jsNokUXdVJDbePJQQBv5D8mqhm6bWpsRukS?maker=J12UkrKy9shrATQvMLsuCUMVcn8dj6qSHcSjpv23nb3L","https://dexscreener.com/solana/CrTtG3wE5jsNokUXdVJDbePJQQBv5D8mqhm6bWpsRukS?maker=J12UkrKy9shrATQvMLsuCUMVcn8dj6qSHcSjpv23nb3L")</f>
        <v/>
      </c>
    </row>
    <row r="78">
      <c r="A78" t="inlineStr">
        <is>
          <t>4nLo1aNSBqopjxg8uNYTJMmcGWxkSEw6fBHHGxsTpump</t>
        </is>
      </c>
      <c r="B78" t="inlineStr">
        <is>
          <t>Mozuku</t>
        </is>
      </c>
      <c r="C78" t="n">
        <v>11</v>
      </c>
      <c r="D78" t="n">
        <v>-0.395</v>
      </c>
      <c r="E78" t="n">
        <v>-0.44</v>
      </c>
      <c r="F78" t="n">
        <v>0.903</v>
      </c>
      <c r="G78" t="n">
        <v>0.508</v>
      </c>
      <c r="H78" t="n">
        <v>2</v>
      </c>
      <c r="I78" t="n">
        <v>2</v>
      </c>
      <c r="J78" t="n">
        <v>-1</v>
      </c>
      <c r="K78" t="n">
        <v>-1</v>
      </c>
      <c r="L78">
        <f>HYPERLINK("https://www.defined.fi/sol/4nLo1aNSBqopjxg8uNYTJMmcGWxkSEw6fBHHGxsTpump?maker=J12UkrKy9shrATQvMLsuCUMVcn8dj6qSHcSjpv23nb3L","https://www.defined.fi/sol/4nLo1aNSBqopjxg8uNYTJMmcGWxkSEw6fBHHGxsTpump?maker=J12UkrKy9shrATQvMLsuCUMVcn8dj6qSHcSjpv23nb3L")</f>
        <v/>
      </c>
      <c r="M78">
        <f>HYPERLINK("https://dexscreener.com/solana/4nLo1aNSBqopjxg8uNYTJMmcGWxkSEw6fBHHGxsTpump?maker=J12UkrKy9shrATQvMLsuCUMVcn8dj6qSHcSjpv23nb3L","https://dexscreener.com/solana/4nLo1aNSBqopjxg8uNYTJMmcGWxkSEw6fBHHGxsTpump?maker=J12UkrKy9shrATQvMLsuCUMVcn8dj6qSHcSjpv23nb3L")</f>
        <v/>
      </c>
    </row>
    <row r="79">
      <c r="A79" t="inlineStr">
        <is>
          <t>H5Cr4Kf7jmnCHuFN7H4bJYT5pfKAhHtU1JaRMzBspump</t>
        </is>
      </c>
      <c r="B79" t="inlineStr">
        <is>
          <t>SATOSHI</t>
        </is>
      </c>
      <c r="C79" t="n">
        <v>11</v>
      </c>
      <c r="D79" t="n">
        <v>0.306</v>
      </c>
      <c r="E79" t="n">
        <v>0.68</v>
      </c>
      <c r="F79" t="n">
        <v>0.449</v>
      </c>
      <c r="G79" t="n">
        <v>0.755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HYPERLINK("https://www.defined.fi/sol/H5Cr4Kf7jmnCHuFN7H4bJYT5pfKAhHtU1JaRMzBspump?maker=J12UkrKy9shrATQvMLsuCUMVcn8dj6qSHcSjpv23nb3L","https://www.defined.fi/sol/H5Cr4Kf7jmnCHuFN7H4bJYT5pfKAhHtU1JaRMzBspump?maker=J12UkrKy9shrATQvMLsuCUMVcn8dj6qSHcSjpv23nb3L")</f>
        <v/>
      </c>
      <c r="M79">
        <f>HYPERLINK("https://dexscreener.com/solana/H5Cr4Kf7jmnCHuFN7H4bJYT5pfKAhHtU1JaRMzBspump?maker=J12UkrKy9shrATQvMLsuCUMVcn8dj6qSHcSjpv23nb3L","https://dexscreener.com/solana/H5Cr4Kf7jmnCHuFN7H4bJYT5pfKAhHtU1JaRMzBspump?maker=J12UkrKy9shrATQvMLsuCUMVcn8dj6qSHcSjpv23nb3L")</f>
        <v/>
      </c>
    </row>
    <row r="80">
      <c r="A80" t="inlineStr">
        <is>
          <t>DdDnyU4iyAkeg1HrWDRhHE5GVGHa2Z1XzxLcNZm9pump</t>
        </is>
      </c>
      <c r="B80" t="inlineStr">
        <is>
          <t>SSX69</t>
        </is>
      </c>
      <c r="C80" t="n">
        <v>11</v>
      </c>
      <c r="D80" t="n">
        <v>-0.674</v>
      </c>
      <c r="E80" t="n">
        <v>-0.65</v>
      </c>
      <c r="F80" t="n">
        <v>1.04</v>
      </c>
      <c r="G80" t="n">
        <v>0.365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HYPERLINK("https://www.defined.fi/sol/DdDnyU4iyAkeg1HrWDRhHE5GVGHa2Z1XzxLcNZm9pump?maker=J12UkrKy9shrATQvMLsuCUMVcn8dj6qSHcSjpv23nb3L","https://www.defined.fi/sol/DdDnyU4iyAkeg1HrWDRhHE5GVGHa2Z1XzxLcNZm9pump?maker=J12UkrKy9shrATQvMLsuCUMVcn8dj6qSHcSjpv23nb3L")</f>
        <v/>
      </c>
      <c r="M80">
        <f>HYPERLINK("https://dexscreener.com/solana/DdDnyU4iyAkeg1HrWDRhHE5GVGHa2Z1XzxLcNZm9pump?maker=J12UkrKy9shrATQvMLsuCUMVcn8dj6qSHcSjpv23nb3L","https://dexscreener.com/solana/DdDnyU4iyAkeg1HrWDRhHE5GVGHa2Z1XzxLcNZm9pump?maker=J12UkrKy9shrATQvMLsuCUMVcn8dj6qSHcSjpv23nb3L")</f>
        <v/>
      </c>
    </row>
    <row r="81">
      <c r="A81" t="inlineStr">
        <is>
          <t>3dnXcFqQu48FqvrQ9PWBgz5wXmNzrjub9Y4Qj5Zspump</t>
        </is>
      </c>
      <c r="B81" t="inlineStr">
        <is>
          <t>DogGPT</t>
        </is>
      </c>
      <c r="C81" t="n">
        <v>11</v>
      </c>
      <c r="D81" t="n">
        <v>-0.802</v>
      </c>
      <c r="E81" t="n">
        <v>-0.89</v>
      </c>
      <c r="F81" t="n">
        <v>0.903</v>
      </c>
      <c r="G81" t="n">
        <v>0.102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HYPERLINK("https://www.defined.fi/sol/3dnXcFqQu48FqvrQ9PWBgz5wXmNzrjub9Y4Qj5Zspump?maker=J12UkrKy9shrATQvMLsuCUMVcn8dj6qSHcSjpv23nb3L","https://www.defined.fi/sol/3dnXcFqQu48FqvrQ9PWBgz5wXmNzrjub9Y4Qj5Zspump?maker=J12UkrKy9shrATQvMLsuCUMVcn8dj6qSHcSjpv23nb3L")</f>
        <v/>
      </c>
      <c r="M81">
        <f>HYPERLINK("https://dexscreener.com/solana/3dnXcFqQu48FqvrQ9PWBgz5wXmNzrjub9Y4Qj5Zspump?maker=J12UkrKy9shrATQvMLsuCUMVcn8dj6qSHcSjpv23nb3L","https://dexscreener.com/solana/3dnXcFqQu48FqvrQ9PWBgz5wXmNzrjub9Y4Qj5Zspump?maker=J12UkrKy9shrATQvMLsuCUMVcn8dj6qSHcSjpv23nb3L")</f>
        <v/>
      </c>
    </row>
    <row r="82">
      <c r="A82" t="inlineStr">
        <is>
          <t>HATwfK9F1vQrevgjGprLQr1uruyTPGGWXQRM3J3Lpump</t>
        </is>
      </c>
      <c r="B82" t="inlineStr">
        <is>
          <t>Tudd</t>
        </is>
      </c>
      <c r="C82" t="n">
        <v>11</v>
      </c>
      <c r="D82" t="n">
        <v>0.014</v>
      </c>
      <c r="E82" t="n">
        <v>0.08</v>
      </c>
      <c r="F82" t="n">
        <v>0.18</v>
      </c>
      <c r="G82" t="n">
        <v>0.194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HYPERLINK("https://www.defined.fi/sol/HATwfK9F1vQrevgjGprLQr1uruyTPGGWXQRM3J3Lpump?maker=J12UkrKy9shrATQvMLsuCUMVcn8dj6qSHcSjpv23nb3L","https://www.defined.fi/sol/HATwfK9F1vQrevgjGprLQr1uruyTPGGWXQRM3J3Lpump?maker=J12UkrKy9shrATQvMLsuCUMVcn8dj6qSHcSjpv23nb3L")</f>
        <v/>
      </c>
      <c r="M82">
        <f>HYPERLINK("https://dexscreener.com/solana/HATwfK9F1vQrevgjGprLQr1uruyTPGGWXQRM3J3Lpump?maker=J12UkrKy9shrATQvMLsuCUMVcn8dj6qSHcSjpv23nb3L","https://dexscreener.com/solana/HATwfK9F1vQrevgjGprLQr1uruyTPGGWXQRM3J3Lpump?maker=J12UkrKy9shrATQvMLsuCUMVcn8dj6qSHcSjpv23nb3L")</f>
        <v/>
      </c>
    </row>
    <row r="83">
      <c r="A83" t="inlineStr">
        <is>
          <t>8oAiUkC1gpr4Tuz3ZA7YUntWE47sop1fYmGWo4Zrpump</t>
        </is>
      </c>
      <c r="B83" t="inlineStr">
        <is>
          <t>PeterTodd</t>
        </is>
      </c>
      <c r="C83" t="n">
        <v>11</v>
      </c>
      <c r="D83" t="n">
        <v>-0.127</v>
      </c>
      <c r="E83" t="n">
        <v>-0.14</v>
      </c>
      <c r="F83" t="n">
        <v>0.928</v>
      </c>
      <c r="G83" t="n">
        <v>0.801</v>
      </c>
      <c r="H83" t="n">
        <v>3</v>
      </c>
      <c r="I83" t="n">
        <v>3</v>
      </c>
      <c r="J83" t="n">
        <v>-1</v>
      </c>
      <c r="K83" t="n">
        <v>-1</v>
      </c>
      <c r="L83">
        <f>HYPERLINK("https://www.defined.fi/sol/8oAiUkC1gpr4Tuz3ZA7YUntWE47sop1fYmGWo4Zrpump?maker=J12UkrKy9shrATQvMLsuCUMVcn8dj6qSHcSjpv23nb3L","https://www.defined.fi/sol/8oAiUkC1gpr4Tuz3ZA7YUntWE47sop1fYmGWo4Zrpump?maker=J12UkrKy9shrATQvMLsuCUMVcn8dj6qSHcSjpv23nb3L")</f>
        <v/>
      </c>
      <c r="M83">
        <f>HYPERLINK("https://dexscreener.com/solana/8oAiUkC1gpr4Tuz3ZA7YUntWE47sop1fYmGWo4Zrpump?maker=J12UkrKy9shrATQvMLsuCUMVcn8dj6qSHcSjpv23nb3L","https://dexscreener.com/solana/8oAiUkC1gpr4Tuz3ZA7YUntWE47sop1fYmGWo4Zrpump?maker=J12UkrKy9shrATQvMLsuCUMVcn8dj6qSHcSjpv23nb3L")</f>
        <v/>
      </c>
    </row>
    <row r="84">
      <c r="A84" t="inlineStr">
        <is>
          <t>FoxXEYqVeH4p9WD9aG7nJUiFPbXZ72iSywwM8y4Epump</t>
        </is>
      </c>
      <c r="B84" t="inlineStr">
        <is>
          <t>SOS</t>
        </is>
      </c>
      <c r="C84" t="n">
        <v>11</v>
      </c>
      <c r="D84" t="n">
        <v>-0.048</v>
      </c>
      <c r="E84" t="n">
        <v>-1</v>
      </c>
      <c r="F84" t="n">
        <v>0.916</v>
      </c>
      <c r="G84" t="n">
        <v>0.868</v>
      </c>
      <c r="H84" t="n">
        <v>2</v>
      </c>
      <c r="I84" t="n">
        <v>2</v>
      </c>
      <c r="J84" t="n">
        <v>-1</v>
      </c>
      <c r="K84" t="n">
        <v>-1</v>
      </c>
      <c r="L84">
        <f>HYPERLINK("https://www.defined.fi/sol/FoxXEYqVeH4p9WD9aG7nJUiFPbXZ72iSywwM8y4Epump?maker=J12UkrKy9shrATQvMLsuCUMVcn8dj6qSHcSjpv23nb3L","https://www.defined.fi/sol/FoxXEYqVeH4p9WD9aG7nJUiFPbXZ72iSywwM8y4Epump?maker=J12UkrKy9shrATQvMLsuCUMVcn8dj6qSHcSjpv23nb3L")</f>
        <v/>
      </c>
      <c r="M84">
        <f>HYPERLINK("https://dexscreener.com/solana/FoxXEYqVeH4p9WD9aG7nJUiFPbXZ72iSywwM8y4Epump?maker=J12UkrKy9shrATQvMLsuCUMVcn8dj6qSHcSjpv23nb3L","https://dexscreener.com/solana/FoxXEYqVeH4p9WD9aG7nJUiFPbXZ72iSywwM8y4Epump?maker=J12UkrKy9shrATQvMLsuCUMVcn8dj6qSHcSjpv23nb3L")</f>
        <v/>
      </c>
    </row>
    <row r="85">
      <c r="A85" t="inlineStr">
        <is>
          <t>6dZ1MSitrT9s8mAAB95GK3ZfXxLxFAJ1ndHmFd9kpump</t>
        </is>
      </c>
      <c r="B85" t="inlineStr">
        <is>
          <t>MT6</t>
        </is>
      </c>
      <c r="C85" t="n">
        <v>11</v>
      </c>
      <c r="D85" t="n">
        <v>0.015</v>
      </c>
      <c r="E85" t="n">
        <v>-1</v>
      </c>
      <c r="F85" t="n">
        <v>0.229</v>
      </c>
      <c r="G85" t="n">
        <v>0.243</v>
      </c>
      <c r="H85" t="n">
        <v>2</v>
      </c>
      <c r="I85" t="n">
        <v>1</v>
      </c>
      <c r="J85" t="n">
        <v>-1</v>
      </c>
      <c r="K85" t="n">
        <v>-1</v>
      </c>
      <c r="L85">
        <f>HYPERLINK("https://www.defined.fi/sol/6dZ1MSitrT9s8mAAB95GK3ZfXxLxFAJ1ndHmFd9kpump?maker=J12UkrKy9shrATQvMLsuCUMVcn8dj6qSHcSjpv23nb3L","https://www.defined.fi/sol/6dZ1MSitrT9s8mAAB95GK3ZfXxLxFAJ1ndHmFd9kpump?maker=J12UkrKy9shrATQvMLsuCUMVcn8dj6qSHcSjpv23nb3L")</f>
        <v/>
      </c>
      <c r="M85">
        <f>HYPERLINK("https://dexscreener.com/solana/6dZ1MSitrT9s8mAAB95GK3ZfXxLxFAJ1ndHmFd9kpump?maker=J12UkrKy9shrATQvMLsuCUMVcn8dj6qSHcSjpv23nb3L","https://dexscreener.com/solana/6dZ1MSitrT9s8mAAB95GK3ZfXxLxFAJ1ndHmFd9kpump?maker=J12UkrKy9shrATQvMLsuCUMVcn8dj6qSHcSjpv23nb3L")</f>
        <v/>
      </c>
    </row>
    <row r="86">
      <c r="A86" t="inlineStr">
        <is>
          <t>DiA9H6UX7ELWrbrLurCGXr2vbNXVpcEX6Nntu2dCpump</t>
        </is>
      </c>
      <c r="B86" t="inlineStr">
        <is>
          <t>DOG</t>
        </is>
      </c>
      <c r="C86" t="n">
        <v>11</v>
      </c>
      <c r="D86" t="n">
        <v>-0.113</v>
      </c>
      <c r="E86" t="n">
        <v>-1</v>
      </c>
      <c r="F86" t="n">
        <v>0.443</v>
      </c>
      <c r="G86" t="n">
        <v>0.331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HYPERLINK("https://www.defined.fi/sol/DiA9H6UX7ELWrbrLurCGXr2vbNXVpcEX6Nntu2dCpump?maker=J12UkrKy9shrATQvMLsuCUMVcn8dj6qSHcSjpv23nb3L","https://www.defined.fi/sol/DiA9H6UX7ELWrbrLurCGXr2vbNXVpcEX6Nntu2dCpump?maker=J12UkrKy9shrATQvMLsuCUMVcn8dj6qSHcSjpv23nb3L")</f>
        <v/>
      </c>
      <c r="M86">
        <f>HYPERLINK("https://dexscreener.com/solana/DiA9H6UX7ELWrbrLurCGXr2vbNXVpcEX6Nntu2dCpump?maker=J12UkrKy9shrATQvMLsuCUMVcn8dj6qSHcSjpv23nb3L","https://dexscreener.com/solana/DiA9H6UX7ELWrbrLurCGXr2vbNXVpcEX6Nntu2dCpump?maker=J12UkrKy9shrATQvMLsuCUMVcn8dj6qSHcSjpv23nb3L")</f>
        <v/>
      </c>
    </row>
    <row r="87">
      <c r="A87" t="inlineStr">
        <is>
          <t>ADtsfJKZt45sw2bciyz4hYrVwpaDNZFewgJF4yfJpump</t>
        </is>
      </c>
      <c r="B87" t="inlineStr">
        <is>
          <t>@everyone</t>
        </is>
      </c>
      <c r="C87" t="n">
        <v>12</v>
      </c>
      <c r="D87" t="n">
        <v>-0.021</v>
      </c>
      <c r="E87" t="n">
        <v>-1</v>
      </c>
      <c r="F87" t="n">
        <v>0.47</v>
      </c>
      <c r="G87" t="n">
        <v>0.45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HYPERLINK("https://www.defined.fi/sol/ADtsfJKZt45sw2bciyz4hYrVwpaDNZFewgJF4yfJpump?maker=J12UkrKy9shrATQvMLsuCUMVcn8dj6qSHcSjpv23nb3L","https://www.defined.fi/sol/ADtsfJKZt45sw2bciyz4hYrVwpaDNZFewgJF4yfJpump?maker=J12UkrKy9shrATQvMLsuCUMVcn8dj6qSHcSjpv23nb3L")</f>
        <v/>
      </c>
      <c r="M87">
        <f>HYPERLINK("https://dexscreener.com/solana/ADtsfJKZt45sw2bciyz4hYrVwpaDNZFewgJF4yfJpump?maker=J12UkrKy9shrATQvMLsuCUMVcn8dj6qSHcSjpv23nb3L","https://dexscreener.com/solana/ADtsfJKZt45sw2bciyz4hYrVwpaDNZFewgJF4yfJpump?maker=J12UkrKy9shrATQvMLsuCUMVcn8dj6qSHcSjpv23nb3L")</f>
        <v/>
      </c>
    </row>
    <row r="88">
      <c r="A88" t="inlineStr">
        <is>
          <t>6gkn8pSjKw7aVbG34rUuMTypUXaYeA8LsULqLGwwpump</t>
        </is>
      </c>
      <c r="B88" t="inlineStr">
        <is>
          <t>unknown_6gkn</t>
        </is>
      </c>
      <c r="C88" t="n">
        <v>12</v>
      </c>
      <c r="D88" t="n">
        <v>0</v>
      </c>
      <c r="E88" t="n">
        <v>-1</v>
      </c>
      <c r="F88" t="n">
        <v>0.465</v>
      </c>
      <c r="G88" t="n">
        <v>0.465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HYPERLINK("https://www.defined.fi/sol/6gkn8pSjKw7aVbG34rUuMTypUXaYeA8LsULqLGwwpump?maker=J12UkrKy9shrATQvMLsuCUMVcn8dj6qSHcSjpv23nb3L","https://www.defined.fi/sol/6gkn8pSjKw7aVbG34rUuMTypUXaYeA8LsULqLGwwpump?maker=J12UkrKy9shrATQvMLsuCUMVcn8dj6qSHcSjpv23nb3L")</f>
        <v/>
      </c>
      <c r="M88">
        <f>HYPERLINK("https://dexscreener.com/solana/6gkn8pSjKw7aVbG34rUuMTypUXaYeA8LsULqLGwwpump?maker=J12UkrKy9shrATQvMLsuCUMVcn8dj6qSHcSjpv23nb3L","https://dexscreener.com/solana/6gkn8pSjKw7aVbG34rUuMTypUXaYeA8LsULqLGwwpump?maker=J12UkrKy9shrATQvMLsuCUMVcn8dj6qSHcSjpv23nb3L")</f>
        <v/>
      </c>
    </row>
    <row r="89">
      <c r="A89" t="inlineStr">
        <is>
          <t>J3TMfCF4pBWvCuP7g7aY2vMhnVXh8DjTGrH8QW6spump</t>
        </is>
      </c>
      <c r="B89" t="inlineStr">
        <is>
          <t>NIGGA</t>
        </is>
      </c>
      <c r="C89" t="n">
        <v>12</v>
      </c>
      <c r="D89" t="n">
        <v>-0.334</v>
      </c>
      <c r="E89" t="n">
        <v>-1</v>
      </c>
      <c r="F89" t="n">
        <v>0.739</v>
      </c>
      <c r="G89" t="n">
        <v>0.405</v>
      </c>
      <c r="H89" t="n">
        <v>2</v>
      </c>
      <c r="I89" t="n">
        <v>1</v>
      </c>
      <c r="J89" t="n">
        <v>-1</v>
      </c>
      <c r="K89" t="n">
        <v>-1</v>
      </c>
      <c r="L89">
        <f>HYPERLINK("https://www.defined.fi/sol/J3TMfCF4pBWvCuP7g7aY2vMhnVXh8DjTGrH8QW6spump?maker=J12UkrKy9shrATQvMLsuCUMVcn8dj6qSHcSjpv23nb3L","https://www.defined.fi/sol/J3TMfCF4pBWvCuP7g7aY2vMhnVXh8DjTGrH8QW6spump?maker=J12UkrKy9shrATQvMLsuCUMVcn8dj6qSHcSjpv23nb3L")</f>
        <v/>
      </c>
      <c r="M89">
        <f>HYPERLINK("https://dexscreener.com/solana/J3TMfCF4pBWvCuP7g7aY2vMhnVXh8DjTGrH8QW6spump?maker=J12UkrKy9shrATQvMLsuCUMVcn8dj6qSHcSjpv23nb3L","https://dexscreener.com/solana/J3TMfCF4pBWvCuP7g7aY2vMhnVXh8DjTGrH8QW6spump?maker=J12UkrKy9shrATQvMLsuCUMVcn8dj6qSHcSjpv23nb3L")</f>
        <v/>
      </c>
    </row>
    <row r="90">
      <c r="A90" t="inlineStr">
        <is>
          <t>EnN5BPpS9Gf7d7jGLzBzQxHyeHK85J6wVZGK3Ucmpump</t>
        </is>
      </c>
      <c r="B90" t="inlineStr">
        <is>
          <t>Satoshi</t>
        </is>
      </c>
      <c r="C90" t="n">
        <v>12</v>
      </c>
      <c r="D90" t="n">
        <v>0.003</v>
      </c>
      <c r="E90" t="n">
        <v>0</v>
      </c>
      <c r="F90" t="n">
        <v>1.81</v>
      </c>
      <c r="G90" t="n">
        <v>1.81</v>
      </c>
      <c r="H90" t="n">
        <v>4</v>
      </c>
      <c r="I90" t="n">
        <v>3</v>
      </c>
      <c r="J90" t="n">
        <v>-1</v>
      </c>
      <c r="K90" t="n">
        <v>-1</v>
      </c>
      <c r="L90">
        <f>HYPERLINK("https://www.defined.fi/sol/EnN5BPpS9Gf7d7jGLzBzQxHyeHK85J6wVZGK3Ucmpump?maker=J12UkrKy9shrATQvMLsuCUMVcn8dj6qSHcSjpv23nb3L","https://www.defined.fi/sol/EnN5BPpS9Gf7d7jGLzBzQxHyeHK85J6wVZGK3Ucmpump?maker=J12UkrKy9shrATQvMLsuCUMVcn8dj6qSHcSjpv23nb3L")</f>
        <v/>
      </c>
      <c r="M90">
        <f>HYPERLINK("https://dexscreener.com/solana/EnN5BPpS9Gf7d7jGLzBzQxHyeHK85J6wVZGK3Ucmpump?maker=J12UkrKy9shrATQvMLsuCUMVcn8dj6qSHcSjpv23nb3L","https://dexscreener.com/solana/EnN5BPpS9Gf7d7jGLzBzQxHyeHK85J6wVZGK3Ucmpump?maker=J12UkrKy9shrATQvMLsuCUMVcn8dj6qSHcSjpv23nb3L")</f>
        <v/>
      </c>
    </row>
    <row r="91">
      <c r="A91" t="inlineStr">
        <is>
          <t>2fgrDf2hmf7tCbh7BDdEe9wojkg86rQHoD1Tf15Ypump</t>
        </is>
      </c>
      <c r="B91" t="inlineStr">
        <is>
          <t>FTSE</t>
        </is>
      </c>
      <c r="C91" t="n">
        <v>12</v>
      </c>
      <c r="D91" t="n">
        <v>-2.41</v>
      </c>
      <c r="E91" t="n">
        <v>-0.5600000000000001</v>
      </c>
      <c r="F91" t="n">
        <v>4.33</v>
      </c>
      <c r="G91" t="n">
        <v>1.92</v>
      </c>
      <c r="H91" t="n">
        <v>8</v>
      </c>
      <c r="I91" t="n">
        <v>2</v>
      </c>
      <c r="J91" t="n">
        <v>-1</v>
      </c>
      <c r="K91" t="n">
        <v>-1</v>
      </c>
      <c r="L91">
        <f>HYPERLINK("https://www.defined.fi/sol/2fgrDf2hmf7tCbh7BDdEe9wojkg86rQHoD1Tf15Ypump?maker=J12UkrKy9shrATQvMLsuCUMVcn8dj6qSHcSjpv23nb3L","https://www.defined.fi/sol/2fgrDf2hmf7tCbh7BDdEe9wojkg86rQHoD1Tf15Ypump?maker=J12UkrKy9shrATQvMLsuCUMVcn8dj6qSHcSjpv23nb3L")</f>
        <v/>
      </c>
      <c r="M91">
        <f>HYPERLINK("https://dexscreener.com/solana/2fgrDf2hmf7tCbh7BDdEe9wojkg86rQHoD1Tf15Ypump?maker=J12UkrKy9shrATQvMLsuCUMVcn8dj6qSHcSjpv23nb3L","https://dexscreener.com/solana/2fgrDf2hmf7tCbh7BDdEe9wojkg86rQHoD1Tf15Ypump?maker=J12UkrKy9shrATQvMLsuCUMVcn8dj6qSHcSjpv23nb3L")</f>
        <v/>
      </c>
    </row>
    <row r="92">
      <c r="A92" t="inlineStr">
        <is>
          <t>2tEvtTG6M2UdPi5nSuKePQdgEfpR6QPjGda3erm3pump</t>
        </is>
      </c>
      <c r="B92" t="inlineStr">
        <is>
          <t>catoshi</t>
        </is>
      </c>
      <c r="C92" t="n">
        <v>12</v>
      </c>
      <c r="D92" t="n">
        <v>0.07099999999999999</v>
      </c>
      <c r="E92" t="n">
        <v>-1</v>
      </c>
      <c r="F92" t="n">
        <v>0.454</v>
      </c>
      <c r="G92" t="n">
        <v>0.525</v>
      </c>
      <c r="H92" t="n">
        <v>2</v>
      </c>
      <c r="I92" t="n">
        <v>1</v>
      </c>
      <c r="J92" t="n">
        <v>-1</v>
      </c>
      <c r="K92" t="n">
        <v>-1</v>
      </c>
      <c r="L92">
        <f>HYPERLINK("https://www.defined.fi/sol/2tEvtTG6M2UdPi5nSuKePQdgEfpR6QPjGda3erm3pump?maker=J12UkrKy9shrATQvMLsuCUMVcn8dj6qSHcSjpv23nb3L","https://www.defined.fi/sol/2tEvtTG6M2UdPi5nSuKePQdgEfpR6QPjGda3erm3pump?maker=J12UkrKy9shrATQvMLsuCUMVcn8dj6qSHcSjpv23nb3L")</f>
        <v/>
      </c>
      <c r="M92">
        <f>HYPERLINK("https://dexscreener.com/solana/2tEvtTG6M2UdPi5nSuKePQdgEfpR6QPjGda3erm3pump?maker=J12UkrKy9shrATQvMLsuCUMVcn8dj6qSHcSjpv23nb3L","https://dexscreener.com/solana/2tEvtTG6M2UdPi5nSuKePQdgEfpR6QPjGda3erm3pump?maker=J12UkrKy9shrATQvMLsuCUMVcn8dj6qSHcSjpv23nb3L")</f>
        <v/>
      </c>
    </row>
    <row r="93">
      <c r="A93" t="inlineStr">
        <is>
          <t>7xpTs6qaZBKw3UsBp2mXEyqksjpJDSZW11kAvrsspump</t>
        </is>
      </c>
      <c r="B93" t="inlineStr">
        <is>
          <t>GAWD</t>
        </is>
      </c>
      <c r="C93" t="n">
        <v>12</v>
      </c>
      <c r="D93" t="n">
        <v>0.231</v>
      </c>
      <c r="E93" t="n">
        <v>-1</v>
      </c>
      <c r="F93" t="n">
        <v>0.469</v>
      </c>
      <c r="G93" t="n">
        <v>0.7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HYPERLINK("https://www.defined.fi/sol/7xpTs6qaZBKw3UsBp2mXEyqksjpJDSZW11kAvrsspump?maker=J12UkrKy9shrATQvMLsuCUMVcn8dj6qSHcSjpv23nb3L","https://www.defined.fi/sol/7xpTs6qaZBKw3UsBp2mXEyqksjpJDSZW11kAvrsspump?maker=J12UkrKy9shrATQvMLsuCUMVcn8dj6qSHcSjpv23nb3L")</f>
        <v/>
      </c>
      <c r="M93">
        <f>HYPERLINK("https://dexscreener.com/solana/7xpTs6qaZBKw3UsBp2mXEyqksjpJDSZW11kAvrsspump?maker=J12UkrKy9shrATQvMLsuCUMVcn8dj6qSHcSjpv23nb3L","https://dexscreener.com/solana/7xpTs6qaZBKw3UsBp2mXEyqksjpJDSZW11kAvrsspump?maker=J12UkrKy9shrATQvMLsuCUMVcn8dj6qSHcSjpv23nb3L")</f>
        <v/>
      </c>
    </row>
    <row r="94">
      <c r="A94" t="inlineStr">
        <is>
          <t>58T1q6JbcR5MT2bZa6SHeea8dQCbt6DhokP9dV5zpump</t>
        </is>
      </c>
      <c r="B94" t="inlineStr">
        <is>
          <t>Ash</t>
        </is>
      </c>
      <c r="C94" t="n">
        <v>12</v>
      </c>
      <c r="D94" t="n">
        <v>-0.033</v>
      </c>
      <c r="E94" t="n">
        <v>-1</v>
      </c>
      <c r="F94" t="n">
        <v>0.26</v>
      </c>
      <c r="G94" t="n">
        <v>0.227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HYPERLINK("https://www.defined.fi/sol/58T1q6JbcR5MT2bZa6SHeea8dQCbt6DhokP9dV5zpump?maker=J12UkrKy9shrATQvMLsuCUMVcn8dj6qSHcSjpv23nb3L","https://www.defined.fi/sol/58T1q6JbcR5MT2bZa6SHeea8dQCbt6DhokP9dV5zpump?maker=J12UkrKy9shrATQvMLsuCUMVcn8dj6qSHcSjpv23nb3L")</f>
        <v/>
      </c>
      <c r="M94">
        <f>HYPERLINK("https://dexscreener.com/solana/58T1q6JbcR5MT2bZa6SHeea8dQCbt6DhokP9dV5zpump?maker=J12UkrKy9shrATQvMLsuCUMVcn8dj6qSHcSjpv23nb3L","https://dexscreener.com/solana/58T1q6JbcR5MT2bZa6SHeea8dQCbt6DhokP9dV5zpump?maker=J12UkrKy9shrATQvMLsuCUMVcn8dj6qSHcSjpv23nb3L")</f>
        <v/>
      </c>
    </row>
    <row r="95">
      <c r="A95" t="inlineStr">
        <is>
          <t>4enP18FjLnV1CXkApxSP3sEhKfeWjX96eaYoE42Rpump</t>
        </is>
      </c>
      <c r="B95" t="inlineStr">
        <is>
          <t>unknown_4enP</t>
        </is>
      </c>
      <c r="C95" t="n">
        <v>12</v>
      </c>
      <c r="D95" t="n">
        <v>-0.032</v>
      </c>
      <c r="E95" t="n">
        <v>-1</v>
      </c>
      <c r="F95" t="n">
        <v>0.139</v>
      </c>
      <c r="G95" t="n">
        <v>0.107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HYPERLINK("https://www.defined.fi/sol/4enP18FjLnV1CXkApxSP3sEhKfeWjX96eaYoE42Rpump?maker=J12UkrKy9shrATQvMLsuCUMVcn8dj6qSHcSjpv23nb3L","https://www.defined.fi/sol/4enP18FjLnV1CXkApxSP3sEhKfeWjX96eaYoE42Rpump?maker=J12UkrKy9shrATQvMLsuCUMVcn8dj6qSHcSjpv23nb3L")</f>
        <v/>
      </c>
      <c r="M95">
        <f>HYPERLINK("https://dexscreener.com/solana/4enP18FjLnV1CXkApxSP3sEhKfeWjX96eaYoE42Rpump?maker=J12UkrKy9shrATQvMLsuCUMVcn8dj6qSHcSjpv23nb3L","https://dexscreener.com/solana/4enP18FjLnV1CXkApxSP3sEhKfeWjX96eaYoE42Rpump?maker=J12UkrKy9shrATQvMLsuCUMVcn8dj6qSHcSjpv23nb3L")</f>
        <v/>
      </c>
    </row>
    <row r="96">
      <c r="A96" t="inlineStr">
        <is>
          <t>4uzbSwHSJRA43VErKVPWnBySc3stG2CsDwypQ6xVpump</t>
        </is>
      </c>
      <c r="B96" t="inlineStr">
        <is>
          <t>sok</t>
        </is>
      </c>
      <c r="C96" t="n">
        <v>12</v>
      </c>
      <c r="D96" t="n">
        <v>0.1</v>
      </c>
      <c r="E96" t="n">
        <v>0.27</v>
      </c>
      <c r="F96" t="n">
        <v>0.374</v>
      </c>
      <c r="G96" t="n">
        <v>0.474</v>
      </c>
      <c r="H96" t="n">
        <v>2</v>
      </c>
      <c r="I96" t="n">
        <v>1</v>
      </c>
      <c r="J96" t="n">
        <v>-1</v>
      </c>
      <c r="K96" t="n">
        <v>-1</v>
      </c>
      <c r="L96">
        <f>HYPERLINK("https://www.defined.fi/sol/4uzbSwHSJRA43VErKVPWnBySc3stG2CsDwypQ6xVpump?maker=J12UkrKy9shrATQvMLsuCUMVcn8dj6qSHcSjpv23nb3L","https://www.defined.fi/sol/4uzbSwHSJRA43VErKVPWnBySc3stG2CsDwypQ6xVpump?maker=J12UkrKy9shrATQvMLsuCUMVcn8dj6qSHcSjpv23nb3L")</f>
        <v/>
      </c>
      <c r="M96">
        <f>HYPERLINK("https://dexscreener.com/solana/4uzbSwHSJRA43VErKVPWnBySc3stG2CsDwypQ6xVpump?maker=J12UkrKy9shrATQvMLsuCUMVcn8dj6qSHcSjpv23nb3L","https://dexscreener.com/solana/4uzbSwHSJRA43VErKVPWnBySc3stG2CsDwypQ6xVpump?maker=J12UkrKy9shrATQvMLsuCUMVcn8dj6qSHcSjpv23nb3L")</f>
        <v/>
      </c>
    </row>
    <row r="97">
      <c r="A97" t="inlineStr">
        <is>
          <t>8Zp6x2yrDNUgSXBqN4fJMMTdthsHwzpDm6Q2gzjNpump</t>
        </is>
      </c>
      <c r="B97" t="inlineStr">
        <is>
          <t>walz</t>
        </is>
      </c>
      <c r="C97" t="n">
        <v>12</v>
      </c>
      <c r="D97" t="n">
        <v>-0.037</v>
      </c>
      <c r="E97" t="n">
        <v>-1</v>
      </c>
      <c r="F97" t="n">
        <v>0.137</v>
      </c>
      <c r="G97" t="n">
        <v>0.1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HYPERLINK("https://www.defined.fi/sol/8Zp6x2yrDNUgSXBqN4fJMMTdthsHwzpDm6Q2gzjNpump?maker=J12UkrKy9shrATQvMLsuCUMVcn8dj6qSHcSjpv23nb3L","https://www.defined.fi/sol/8Zp6x2yrDNUgSXBqN4fJMMTdthsHwzpDm6Q2gzjNpump?maker=J12UkrKy9shrATQvMLsuCUMVcn8dj6qSHcSjpv23nb3L")</f>
        <v/>
      </c>
      <c r="M97">
        <f>HYPERLINK("https://dexscreener.com/solana/8Zp6x2yrDNUgSXBqN4fJMMTdthsHwzpDm6Q2gzjNpump?maker=J12UkrKy9shrATQvMLsuCUMVcn8dj6qSHcSjpv23nb3L","https://dexscreener.com/solana/8Zp6x2yrDNUgSXBqN4fJMMTdthsHwzpDm6Q2gzjNpump?maker=J12UkrKy9shrATQvMLsuCUMVcn8dj6qSHcSjpv23nb3L")</f>
        <v/>
      </c>
    </row>
    <row r="98">
      <c r="A98" t="inlineStr">
        <is>
          <t>5HvxUFGRRV5FhzJtHDYM5uhSTjWGPp9XQxLLjhMcj382</t>
        </is>
      </c>
      <c r="B98" t="inlineStr">
        <is>
          <t>MANLET</t>
        </is>
      </c>
      <c r="C98" t="n">
        <v>12</v>
      </c>
      <c r="D98" t="n">
        <v>0.011</v>
      </c>
      <c r="E98" t="n">
        <v>0.02</v>
      </c>
      <c r="F98" t="n">
        <v>0.452</v>
      </c>
      <c r="G98" t="n">
        <v>0.463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HYPERLINK("https://www.defined.fi/sol/5HvxUFGRRV5FhzJtHDYM5uhSTjWGPp9XQxLLjhMcj382?maker=J12UkrKy9shrATQvMLsuCUMVcn8dj6qSHcSjpv23nb3L","https://www.defined.fi/sol/5HvxUFGRRV5FhzJtHDYM5uhSTjWGPp9XQxLLjhMcj382?maker=J12UkrKy9shrATQvMLsuCUMVcn8dj6qSHcSjpv23nb3L")</f>
        <v/>
      </c>
      <c r="M98">
        <f>HYPERLINK("https://dexscreener.com/solana/5HvxUFGRRV5FhzJtHDYM5uhSTjWGPp9XQxLLjhMcj382?maker=J12UkrKy9shrATQvMLsuCUMVcn8dj6qSHcSjpv23nb3L","https://dexscreener.com/solana/5HvxUFGRRV5FhzJtHDYM5uhSTjWGPp9XQxLLjhMcj382?maker=J12UkrKy9shrATQvMLsuCUMVcn8dj6qSHcSjpv23nb3L")</f>
        <v/>
      </c>
    </row>
    <row r="99">
      <c r="A99" t="inlineStr">
        <is>
          <t>6FkoJq33U3CjcgGcGTSDDQuWgZQ6HvyV1Ux4cB1eaDnL</t>
        </is>
      </c>
      <c r="B99" t="inlineStr">
        <is>
          <t>reward</t>
        </is>
      </c>
      <c r="C99" t="n">
        <v>12</v>
      </c>
      <c r="D99" t="n">
        <v>0.012</v>
      </c>
      <c r="E99" t="n">
        <v>-1</v>
      </c>
      <c r="F99" t="n">
        <v>0.137</v>
      </c>
      <c r="G99" t="n">
        <v>0.149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HYPERLINK("https://www.defined.fi/sol/6FkoJq33U3CjcgGcGTSDDQuWgZQ6HvyV1Ux4cB1eaDnL?maker=J12UkrKy9shrATQvMLsuCUMVcn8dj6qSHcSjpv23nb3L","https://www.defined.fi/sol/6FkoJq33U3CjcgGcGTSDDQuWgZQ6HvyV1Ux4cB1eaDnL?maker=J12UkrKy9shrATQvMLsuCUMVcn8dj6qSHcSjpv23nb3L")</f>
        <v/>
      </c>
      <c r="M99">
        <f>HYPERLINK("https://dexscreener.com/solana/6FkoJq33U3CjcgGcGTSDDQuWgZQ6HvyV1Ux4cB1eaDnL?maker=J12UkrKy9shrATQvMLsuCUMVcn8dj6qSHcSjpv23nb3L","https://dexscreener.com/solana/6FkoJq33U3CjcgGcGTSDDQuWgZQ6HvyV1Ux4cB1eaDnL?maker=J12UkrKy9shrATQvMLsuCUMVcn8dj6qSHcSjpv23nb3L")</f>
        <v/>
      </c>
    </row>
    <row r="100">
      <c r="A100" t="inlineStr">
        <is>
          <t>3JtZtyv5vydd2YnJ4GF3Lw3SMiNrKU3iCp8nLoXzspbE</t>
        </is>
      </c>
      <c r="B100" t="inlineStr">
        <is>
          <t>reward</t>
        </is>
      </c>
      <c r="C100" t="n">
        <v>12</v>
      </c>
      <c r="D100" t="n">
        <v>-0.336</v>
      </c>
      <c r="E100" t="n">
        <v>-1</v>
      </c>
      <c r="F100" t="n">
        <v>0.911</v>
      </c>
      <c r="G100" t="n">
        <v>0.575</v>
      </c>
      <c r="H100" t="n">
        <v>2</v>
      </c>
      <c r="I100" t="n">
        <v>1</v>
      </c>
      <c r="J100" t="n">
        <v>-1</v>
      </c>
      <c r="K100" t="n">
        <v>-1</v>
      </c>
      <c r="L100">
        <f>HYPERLINK("https://www.defined.fi/sol/3JtZtyv5vydd2YnJ4GF3Lw3SMiNrKU3iCp8nLoXzspbE?maker=J12UkrKy9shrATQvMLsuCUMVcn8dj6qSHcSjpv23nb3L","https://www.defined.fi/sol/3JtZtyv5vydd2YnJ4GF3Lw3SMiNrKU3iCp8nLoXzspbE?maker=J12UkrKy9shrATQvMLsuCUMVcn8dj6qSHcSjpv23nb3L")</f>
        <v/>
      </c>
      <c r="M100">
        <f>HYPERLINK("https://dexscreener.com/solana/3JtZtyv5vydd2YnJ4GF3Lw3SMiNrKU3iCp8nLoXzspbE?maker=J12UkrKy9shrATQvMLsuCUMVcn8dj6qSHcSjpv23nb3L","https://dexscreener.com/solana/3JtZtyv5vydd2YnJ4GF3Lw3SMiNrKU3iCp8nLoXzspbE?maker=J12UkrKy9shrATQvMLsuCUMVcn8dj6qSHcSjpv23nb3L")</f>
        <v/>
      </c>
    </row>
    <row r="101">
      <c r="A101" t="inlineStr">
        <is>
          <t>3QhenoRB9FbaB81p84Y9EoroK3qwU4nPWPxqi3ybLgTx</t>
        </is>
      </c>
      <c r="B101" t="inlineStr">
        <is>
          <t>CUMSHOT</t>
        </is>
      </c>
      <c r="C101" t="n">
        <v>12</v>
      </c>
      <c r="D101" t="n">
        <v>-0.047</v>
      </c>
      <c r="E101" t="n">
        <v>-1</v>
      </c>
      <c r="F101" t="n">
        <v>0.137</v>
      </c>
      <c r="G101" t="n">
        <v>0.09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HYPERLINK("https://www.defined.fi/sol/3QhenoRB9FbaB81p84Y9EoroK3qwU4nPWPxqi3ybLgTx?maker=J12UkrKy9shrATQvMLsuCUMVcn8dj6qSHcSjpv23nb3L","https://www.defined.fi/sol/3QhenoRB9FbaB81p84Y9EoroK3qwU4nPWPxqi3ybLgTx?maker=J12UkrKy9shrATQvMLsuCUMVcn8dj6qSHcSjpv23nb3L")</f>
        <v/>
      </c>
      <c r="M101">
        <f>HYPERLINK("https://dexscreener.com/solana/3QhenoRB9FbaB81p84Y9EoroK3qwU4nPWPxqi3ybLgTx?maker=J12UkrKy9shrATQvMLsuCUMVcn8dj6qSHcSjpv23nb3L","https://dexscreener.com/solana/3QhenoRB9FbaB81p84Y9EoroK3qwU4nPWPxqi3ybLgTx?maker=J12UkrKy9shrATQvMLsuCUMVcn8dj6qSHcSjpv23nb3L")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2024-10-20T15:37:33Z</dcterms:created>
  <dcterms:modified xsi:type="dcterms:W3CDTF">2024-10-20T15:37:33Z</dcterms:modified>
</cp:coreProperties>
</file>