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9Za5hA1XFyGBNbGNEJH7v411AXaW19WMhKaAvamUgT7T</t>
        </is>
      </c>
      <c r="B2" t="inlineStr">
        <is>
          <t>Elysium</t>
        </is>
      </c>
      <c r="C2" t="n">
        <v>0</v>
      </c>
      <c r="D2" t="n">
        <v>-71.90000000000001</v>
      </c>
      <c r="E2" t="n">
        <v>-0.44</v>
      </c>
      <c r="F2" t="n">
        <v>164.71</v>
      </c>
      <c r="G2" t="n">
        <v>92.81</v>
      </c>
      <c r="H2" t="n">
        <v>27</v>
      </c>
      <c r="I2" t="n">
        <v>6</v>
      </c>
      <c r="J2" t="n">
        <v>-1</v>
      </c>
      <c r="K2" t="n">
        <v>-1</v>
      </c>
      <c r="L2">
        <f>HYPERLINK("https://www.defined.fi/sol/9Za5hA1XFyGBNbGNEJH7v411AXaW19WMhKaAvamUgT7T?maker=Hg6xLWjinafN9UWitaVVRoGDw5rQhpwiPfHwmAjQcpeJ","https://www.defined.fi/sol/9Za5hA1XFyGBNbGNEJH7v411AXaW19WMhKaAvamUgT7T?maker=Hg6xLWjinafN9UWitaVVRoGDw5rQhpwiPfHwmAjQcpeJ")</f>
        <v/>
      </c>
      <c r="M2">
        <f>HYPERLINK("https://dexscreener.com/solana/9Za5hA1XFyGBNbGNEJH7v411AXaW19WMhKaAvamUgT7T?maker=Hg6xLWjinafN9UWitaVVRoGDw5rQhpwiPfHwmAjQcpeJ","https://dexscreener.com/solana/9Za5hA1XFyGBNbGNEJH7v411AXaW19WMhKaAvamUgT7T?maker=Hg6xLWjinafN9UWitaVVRoGDw5rQhpwiPfHwmAjQcpeJ")</f>
        <v/>
      </c>
    </row>
    <row r="3">
      <c r="A3" t="inlineStr">
        <is>
          <t>8QLTsTnPN4XxTP4ZU7osE4j5XpTmJWRDNQmjLzncpump</t>
        </is>
      </c>
      <c r="B3" t="inlineStr">
        <is>
          <t>BURZEN</t>
        </is>
      </c>
      <c r="C3" t="n">
        <v>0</v>
      </c>
      <c r="D3" t="n">
        <v>-3.49</v>
      </c>
      <c r="E3" t="n">
        <v>-0.2</v>
      </c>
      <c r="F3" t="n">
        <v>17.83</v>
      </c>
      <c r="G3" t="n">
        <v>14.33</v>
      </c>
      <c r="H3" t="n">
        <v>6</v>
      </c>
      <c r="I3" t="n">
        <v>1</v>
      </c>
      <c r="J3" t="n">
        <v>-1</v>
      </c>
      <c r="K3" t="n">
        <v>-1</v>
      </c>
      <c r="L3">
        <f>HYPERLINK("https://www.defined.fi/sol/8QLTsTnPN4XxTP4ZU7osE4j5XpTmJWRDNQmjLzncpump?maker=Hg6xLWjinafN9UWitaVVRoGDw5rQhpwiPfHwmAjQcpeJ","https://www.defined.fi/sol/8QLTsTnPN4XxTP4ZU7osE4j5XpTmJWRDNQmjLzncpump?maker=Hg6xLWjinafN9UWitaVVRoGDw5rQhpwiPfHwmAjQcpeJ")</f>
        <v/>
      </c>
      <c r="M3">
        <f>HYPERLINK("https://dexscreener.com/solana/8QLTsTnPN4XxTP4ZU7osE4j5XpTmJWRDNQmjLzncpump?maker=Hg6xLWjinafN9UWitaVVRoGDw5rQhpwiPfHwmAjQcpeJ","https://dexscreener.com/solana/8QLTsTnPN4XxTP4ZU7osE4j5XpTmJWRDNQmjLzncpump?maker=Hg6xLWjinafN9UWitaVVRoGDw5rQhpwiPfHwmAjQcpeJ")</f>
        <v/>
      </c>
    </row>
    <row r="4">
      <c r="A4" t="inlineStr">
        <is>
          <t>4rpR4A42oNs9NfQJ8JKEVUKb2NcUXJ8CZpBKkaJquzZ8</t>
        </is>
      </c>
      <c r="B4" t="inlineStr">
        <is>
          <t>deer</t>
        </is>
      </c>
      <c r="C4" t="n">
        <v>0</v>
      </c>
      <c r="D4" t="n">
        <v>-10.8</v>
      </c>
      <c r="E4" t="n">
        <v>-0.38</v>
      </c>
      <c r="F4" t="n">
        <v>28.42</v>
      </c>
      <c r="G4" t="n">
        <v>6.83</v>
      </c>
      <c r="H4" t="n">
        <v>2</v>
      </c>
      <c r="I4" t="n">
        <v>2</v>
      </c>
      <c r="J4" t="n">
        <v>-1</v>
      </c>
      <c r="K4" t="n">
        <v>-1</v>
      </c>
      <c r="L4">
        <f>HYPERLINK("https://www.defined.fi/sol/4rpR4A42oNs9NfQJ8JKEVUKb2NcUXJ8CZpBKkaJquzZ8?maker=Hg6xLWjinafN9UWitaVVRoGDw5rQhpwiPfHwmAjQcpeJ","https://www.defined.fi/sol/4rpR4A42oNs9NfQJ8JKEVUKb2NcUXJ8CZpBKkaJquzZ8?maker=Hg6xLWjinafN9UWitaVVRoGDw5rQhpwiPfHwmAjQcpeJ")</f>
        <v/>
      </c>
      <c r="M4">
        <f>HYPERLINK("https://dexscreener.com/solana/4rpR4A42oNs9NfQJ8JKEVUKb2NcUXJ8CZpBKkaJquzZ8?maker=Hg6xLWjinafN9UWitaVVRoGDw5rQhpwiPfHwmAjQcpeJ","https://dexscreener.com/solana/4rpR4A42oNs9NfQJ8JKEVUKb2NcUXJ8CZpBKkaJquzZ8?maker=Hg6xLWjinafN9UWitaVVRoGDw5rQhpwiPfHwmAjQcpeJ")</f>
        <v/>
      </c>
    </row>
    <row r="5">
      <c r="A5" t="inlineStr">
        <is>
          <t>JCykYPAoESG2ojCMKCu9zYftD44xNMSS4Jh2x4HHpump</t>
        </is>
      </c>
      <c r="B5" t="inlineStr">
        <is>
          <t>DADDY</t>
        </is>
      </c>
      <c r="C5" t="n">
        <v>0</v>
      </c>
      <c r="D5" t="n">
        <v>-0.312</v>
      </c>
      <c r="E5" t="n">
        <v>-1</v>
      </c>
      <c r="F5" t="n">
        <v>0.975</v>
      </c>
      <c r="G5" t="n">
        <v>0.662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HYPERLINK("https://www.defined.fi/sol/JCykYPAoESG2ojCMKCu9zYftD44xNMSS4Jh2x4HHpump?maker=Hg6xLWjinafN9UWitaVVRoGDw5rQhpwiPfHwmAjQcpeJ","https://www.defined.fi/sol/JCykYPAoESG2ojCMKCu9zYftD44xNMSS4Jh2x4HHpump?maker=Hg6xLWjinafN9UWitaVVRoGDw5rQhpwiPfHwmAjQcpeJ")</f>
        <v/>
      </c>
      <c r="M5">
        <f>HYPERLINK("https://dexscreener.com/solana/JCykYPAoESG2ojCMKCu9zYftD44xNMSS4Jh2x4HHpump?maker=Hg6xLWjinafN9UWitaVVRoGDw5rQhpwiPfHwmAjQcpeJ","https://dexscreener.com/solana/JCykYPAoESG2ojCMKCu9zYftD44xNMSS4Jh2x4HHpump?maker=Hg6xLWjinafN9UWitaVVRoGDw5rQhpwiPfHwmAjQcpeJ")</f>
        <v/>
      </c>
    </row>
    <row r="6">
      <c r="A6" t="inlineStr">
        <is>
          <t>9Z9oUNpT5XgSZLhNpGd5ZYbmF98b7tbkYBjzhdKocrbk</t>
        </is>
      </c>
      <c r="B6" t="inlineStr">
        <is>
          <t>SHOGGOTH</t>
        </is>
      </c>
      <c r="C6" t="n">
        <v>0</v>
      </c>
      <c r="D6" t="n">
        <v>-1.97</v>
      </c>
      <c r="E6" t="n">
        <v>-1</v>
      </c>
      <c r="F6" t="n">
        <v>2.69</v>
      </c>
      <c r="G6" t="n">
        <v>0.717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HYPERLINK("https://www.defined.fi/sol/9Z9oUNpT5XgSZLhNpGd5ZYbmF98b7tbkYBjzhdKocrbk?maker=Hg6xLWjinafN9UWitaVVRoGDw5rQhpwiPfHwmAjQcpeJ","https://www.defined.fi/sol/9Z9oUNpT5XgSZLhNpGd5ZYbmF98b7tbkYBjzhdKocrbk?maker=Hg6xLWjinafN9UWitaVVRoGDw5rQhpwiPfHwmAjQcpeJ")</f>
        <v/>
      </c>
      <c r="M6">
        <f>HYPERLINK("https://dexscreener.com/solana/9Z9oUNpT5XgSZLhNpGd5ZYbmF98b7tbkYBjzhdKocrbk?maker=Hg6xLWjinafN9UWitaVVRoGDw5rQhpwiPfHwmAjQcpeJ","https://dexscreener.com/solana/9Z9oUNpT5XgSZLhNpGd5ZYbmF98b7tbkYBjzhdKocrbk?maker=Hg6xLWjinafN9UWitaVVRoGDw5rQhpwiPfHwmAjQcpeJ")</f>
        <v/>
      </c>
    </row>
    <row r="7">
      <c r="A7" t="inlineStr">
        <is>
          <t>BnuUwA9vXkAyJusWND5mD8GRqegTLmrMZqi825zjBfMH</t>
        </is>
      </c>
      <c r="B7" t="inlineStr">
        <is>
          <t>BIZ</t>
        </is>
      </c>
      <c r="C7" t="n">
        <v>0</v>
      </c>
      <c r="D7" t="n">
        <v>-0.214</v>
      </c>
      <c r="E7" t="n">
        <v>-1</v>
      </c>
      <c r="F7" t="n">
        <v>0.962</v>
      </c>
      <c r="G7" t="n">
        <v>0.748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HYPERLINK("https://www.defined.fi/sol/BnuUwA9vXkAyJusWND5mD8GRqegTLmrMZqi825zjBfMH?maker=Hg6xLWjinafN9UWitaVVRoGDw5rQhpwiPfHwmAjQcpeJ","https://www.defined.fi/sol/BnuUwA9vXkAyJusWND5mD8GRqegTLmrMZqi825zjBfMH?maker=Hg6xLWjinafN9UWitaVVRoGDw5rQhpwiPfHwmAjQcpeJ")</f>
        <v/>
      </c>
      <c r="M7">
        <f>HYPERLINK("https://dexscreener.com/solana/BnuUwA9vXkAyJusWND5mD8GRqegTLmrMZqi825zjBfMH?maker=Hg6xLWjinafN9UWitaVVRoGDw5rQhpwiPfHwmAjQcpeJ","https://dexscreener.com/solana/BnuUwA9vXkAyJusWND5mD8GRqegTLmrMZqi825zjBfMH?maker=Hg6xLWjinafN9UWitaVVRoGDw5rQhpwiPfHwmAjQcpeJ")</f>
        <v/>
      </c>
    </row>
    <row r="8">
      <c r="A8" t="inlineStr">
        <is>
          <t>4vbpefDXba21XMC8LdMukKvtkk23ZTqJZCixgdqtpump</t>
        </is>
      </c>
      <c r="B8" t="inlineStr">
        <is>
          <t>$CYOT</t>
        </is>
      </c>
      <c r="C8" t="n">
        <v>0</v>
      </c>
      <c r="D8" t="n">
        <v>-1.13</v>
      </c>
      <c r="E8" t="n">
        <v>-1</v>
      </c>
      <c r="F8" t="n">
        <v>1.95</v>
      </c>
      <c r="G8" t="n">
        <v>0.8179999999999999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HYPERLINK("https://www.defined.fi/sol/4vbpefDXba21XMC8LdMukKvtkk23ZTqJZCixgdqtpump?maker=Hg6xLWjinafN9UWitaVVRoGDw5rQhpwiPfHwmAjQcpeJ","https://www.defined.fi/sol/4vbpefDXba21XMC8LdMukKvtkk23ZTqJZCixgdqtpump?maker=Hg6xLWjinafN9UWitaVVRoGDw5rQhpwiPfHwmAjQcpeJ")</f>
        <v/>
      </c>
      <c r="M8">
        <f>HYPERLINK("https://dexscreener.com/solana/4vbpefDXba21XMC8LdMukKvtkk23ZTqJZCixgdqtpump?maker=Hg6xLWjinafN9UWitaVVRoGDw5rQhpwiPfHwmAjQcpeJ","https://dexscreener.com/solana/4vbpefDXba21XMC8LdMukKvtkk23ZTqJZCixgdqtpump?maker=Hg6xLWjinafN9UWitaVVRoGDw5rQhpwiPfHwmAjQcpeJ")</f>
        <v/>
      </c>
    </row>
    <row r="9">
      <c r="A9" t="inlineStr">
        <is>
          <t>G5LdjoBPYZJ98KQrPWrYxGomtHZ2PekMgYWHEraYpump</t>
        </is>
      </c>
      <c r="B9" t="inlineStr">
        <is>
          <t>tCAT</t>
        </is>
      </c>
      <c r="C9" t="n">
        <v>0</v>
      </c>
      <c r="D9" t="n">
        <v>-1.85</v>
      </c>
      <c r="E9" t="n">
        <v>-1</v>
      </c>
      <c r="F9" t="n">
        <v>2.68</v>
      </c>
      <c r="G9" t="n">
        <v>0.833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HYPERLINK("https://www.defined.fi/sol/G5LdjoBPYZJ98KQrPWrYxGomtHZ2PekMgYWHEraYpump?maker=Hg6xLWjinafN9UWitaVVRoGDw5rQhpwiPfHwmAjQcpeJ","https://www.defined.fi/sol/G5LdjoBPYZJ98KQrPWrYxGomtHZ2PekMgYWHEraYpump?maker=Hg6xLWjinafN9UWitaVVRoGDw5rQhpwiPfHwmAjQcpeJ")</f>
        <v/>
      </c>
      <c r="M9">
        <f>HYPERLINK("https://dexscreener.com/solana/G5LdjoBPYZJ98KQrPWrYxGomtHZ2PekMgYWHEraYpump?maker=Hg6xLWjinafN9UWitaVVRoGDw5rQhpwiPfHwmAjQcpeJ","https://dexscreener.com/solana/G5LdjoBPYZJ98KQrPWrYxGomtHZ2PekMgYWHEraYpump?maker=Hg6xLWjinafN9UWitaVVRoGDw5rQhpwiPfHwmAjQcpeJ")</f>
        <v/>
      </c>
    </row>
    <row r="10">
      <c r="A10" t="inlineStr">
        <is>
          <t>EkHmAEwUafUrmWcwjFMYfTJacLXcvap4d79cnYtgpump</t>
        </is>
      </c>
      <c r="B10" t="inlineStr">
        <is>
          <t>BOPAO</t>
        </is>
      </c>
      <c r="C10" t="n">
        <v>0</v>
      </c>
      <c r="D10" t="n">
        <v>-1</v>
      </c>
      <c r="E10" t="n">
        <v>-1</v>
      </c>
      <c r="F10" t="n">
        <v>1.93</v>
      </c>
      <c r="G10" t="n">
        <v>0.929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HYPERLINK("https://www.defined.fi/sol/EkHmAEwUafUrmWcwjFMYfTJacLXcvap4d79cnYtgpump?maker=Hg6xLWjinafN9UWitaVVRoGDw5rQhpwiPfHwmAjQcpeJ","https://www.defined.fi/sol/EkHmAEwUafUrmWcwjFMYfTJacLXcvap4d79cnYtgpump?maker=Hg6xLWjinafN9UWitaVVRoGDw5rQhpwiPfHwmAjQcpeJ")</f>
        <v/>
      </c>
      <c r="M10">
        <f>HYPERLINK("https://dexscreener.com/solana/EkHmAEwUafUrmWcwjFMYfTJacLXcvap4d79cnYtgpump?maker=Hg6xLWjinafN9UWitaVVRoGDw5rQhpwiPfHwmAjQcpeJ","https://dexscreener.com/solana/EkHmAEwUafUrmWcwjFMYfTJacLXcvap4d79cnYtgpump?maker=Hg6xLWjinafN9UWitaVVRoGDw5rQhpwiPfHwmAjQcpeJ")</f>
        <v/>
      </c>
    </row>
    <row r="11">
      <c r="A11" t="inlineStr">
        <is>
          <t>6rSjoegunjMh6aQR9XTgHnxtXGXPnw4dZ598e9BFpump</t>
        </is>
      </c>
      <c r="B11" t="inlineStr">
        <is>
          <t>SCOOP</t>
        </is>
      </c>
      <c r="C11" t="n">
        <v>0</v>
      </c>
      <c r="D11" t="n">
        <v>-0.354</v>
      </c>
      <c r="E11" t="n">
        <v>-1</v>
      </c>
      <c r="F11" t="n">
        <v>1.35</v>
      </c>
      <c r="G11" t="n">
        <v>0.991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HYPERLINK("https://www.defined.fi/sol/6rSjoegunjMh6aQR9XTgHnxtXGXPnw4dZ598e9BFpump?maker=Hg6xLWjinafN9UWitaVVRoGDw5rQhpwiPfHwmAjQcpeJ","https://www.defined.fi/sol/6rSjoegunjMh6aQR9XTgHnxtXGXPnw4dZ598e9BFpump?maker=Hg6xLWjinafN9UWitaVVRoGDw5rQhpwiPfHwmAjQcpeJ")</f>
        <v/>
      </c>
      <c r="M11">
        <f>HYPERLINK("https://dexscreener.com/solana/6rSjoegunjMh6aQR9XTgHnxtXGXPnw4dZ598e9BFpump?maker=Hg6xLWjinafN9UWitaVVRoGDw5rQhpwiPfHwmAjQcpeJ","https://dexscreener.com/solana/6rSjoegunjMh6aQR9XTgHnxtXGXPnw4dZ598e9BFpump?maker=Hg6xLWjinafN9UWitaVVRoGDw5rQhpwiPfHwmAjQcpeJ")</f>
        <v/>
      </c>
    </row>
    <row r="12">
      <c r="A12" t="inlineStr">
        <is>
          <t>9y5yRF6miaQUH2pMKLPN74hiGQEdET3c9Tq8E1a1pump</t>
        </is>
      </c>
      <c r="B12" t="inlineStr">
        <is>
          <t>FADED</t>
        </is>
      </c>
      <c r="C12" t="n">
        <v>0</v>
      </c>
      <c r="D12" t="n">
        <v>-0.039</v>
      </c>
      <c r="E12" t="n">
        <v>-1</v>
      </c>
      <c r="F12" t="n">
        <v>0.978</v>
      </c>
      <c r="G12" t="n">
        <v>0.9399999999999999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HYPERLINK("https://www.defined.fi/sol/9y5yRF6miaQUH2pMKLPN74hiGQEdET3c9Tq8E1a1pump?maker=Hg6xLWjinafN9UWitaVVRoGDw5rQhpwiPfHwmAjQcpeJ","https://www.defined.fi/sol/9y5yRF6miaQUH2pMKLPN74hiGQEdET3c9Tq8E1a1pump?maker=Hg6xLWjinafN9UWitaVVRoGDw5rQhpwiPfHwmAjQcpeJ")</f>
        <v/>
      </c>
      <c r="M12">
        <f>HYPERLINK("https://dexscreener.com/solana/9y5yRF6miaQUH2pMKLPN74hiGQEdET3c9Tq8E1a1pump?maker=Hg6xLWjinafN9UWitaVVRoGDw5rQhpwiPfHwmAjQcpeJ","https://dexscreener.com/solana/9y5yRF6miaQUH2pMKLPN74hiGQEdET3c9Tq8E1a1pump?maker=Hg6xLWjinafN9UWitaVVRoGDw5rQhpwiPfHwmAjQcpeJ")</f>
        <v/>
      </c>
    </row>
    <row r="13">
      <c r="A13" t="inlineStr">
        <is>
          <t>HF31Ty2DdEZkTWYTpwX4G1YQEkACbV1Weikvg17Wqzhb</t>
        </is>
      </c>
      <c r="B13" t="inlineStr">
        <is>
          <t>AITA</t>
        </is>
      </c>
      <c r="C13" t="n">
        <v>0</v>
      </c>
      <c r="D13" t="n">
        <v>-0.747</v>
      </c>
      <c r="E13" t="n">
        <v>-0.45</v>
      </c>
      <c r="F13" t="n">
        <v>1.67</v>
      </c>
      <c r="G13" t="n">
        <v>0.92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HYPERLINK("https://www.defined.fi/sol/HF31Ty2DdEZkTWYTpwX4G1YQEkACbV1Weikvg17Wqzhb?maker=Hg6xLWjinafN9UWitaVVRoGDw5rQhpwiPfHwmAjQcpeJ","https://www.defined.fi/sol/HF31Ty2DdEZkTWYTpwX4G1YQEkACbV1Weikvg17Wqzhb?maker=Hg6xLWjinafN9UWitaVVRoGDw5rQhpwiPfHwmAjQcpeJ")</f>
        <v/>
      </c>
      <c r="M13">
        <f>HYPERLINK("https://dexscreener.com/solana/HF31Ty2DdEZkTWYTpwX4G1YQEkACbV1Weikvg17Wqzhb?maker=Hg6xLWjinafN9UWitaVVRoGDw5rQhpwiPfHwmAjQcpeJ","https://dexscreener.com/solana/HF31Ty2DdEZkTWYTpwX4G1YQEkACbV1Weikvg17Wqzhb?maker=Hg6xLWjinafN9UWitaVVRoGDw5rQhpwiPfHwmAjQcpeJ")</f>
        <v/>
      </c>
    </row>
    <row r="14">
      <c r="A14" t="inlineStr">
        <is>
          <t>DQ8C36Zbjqk1q2E89thZa8mJXbP3DnMP45Mu87J7pump</t>
        </is>
      </c>
      <c r="B14" t="inlineStr">
        <is>
          <t>donut</t>
        </is>
      </c>
      <c r="C14" t="n">
        <v>0</v>
      </c>
      <c r="D14" t="n">
        <v>16</v>
      </c>
      <c r="E14" t="n">
        <v>1.81</v>
      </c>
      <c r="F14" t="n">
        <v>8.82</v>
      </c>
      <c r="G14" t="n">
        <v>24.82</v>
      </c>
      <c r="H14" t="n">
        <v>4</v>
      </c>
      <c r="I14" t="n">
        <v>2</v>
      </c>
      <c r="J14" t="n">
        <v>-1</v>
      </c>
      <c r="K14" t="n">
        <v>-1</v>
      </c>
      <c r="L14">
        <f>HYPERLINK("https://www.defined.fi/sol/DQ8C36Zbjqk1q2E89thZa8mJXbP3DnMP45Mu87J7pump?maker=Hg6xLWjinafN9UWitaVVRoGDw5rQhpwiPfHwmAjQcpeJ","https://www.defined.fi/sol/DQ8C36Zbjqk1q2E89thZa8mJXbP3DnMP45Mu87J7pump?maker=Hg6xLWjinafN9UWitaVVRoGDw5rQhpwiPfHwmAjQcpeJ")</f>
        <v/>
      </c>
      <c r="M14">
        <f>HYPERLINK("https://dexscreener.com/solana/DQ8C36Zbjqk1q2E89thZa8mJXbP3DnMP45Mu87J7pump?maker=Hg6xLWjinafN9UWitaVVRoGDw5rQhpwiPfHwmAjQcpeJ","https://dexscreener.com/solana/DQ8C36Zbjqk1q2E89thZa8mJXbP3DnMP45Mu87J7pump?maker=Hg6xLWjinafN9UWitaVVRoGDw5rQhpwiPfHwmAjQcpeJ")</f>
        <v/>
      </c>
    </row>
    <row r="15">
      <c r="A15" t="inlineStr">
        <is>
          <t>HzhhfexEbj3dnVr55mBhiq4Zzh7kSQdDWdjxrMX3pump</t>
        </is>
      </c>
      <c r="B15" t="inlineStr">
        <is>
          <t>EACC</t>
        </is>
      </c>
      <c r="C15" t="n">
        <v>0</v>
      </c>
      <c r="D15" t="n">
        <v>-39.47</v>
      </c>
      <c r="E15" t="n">
        <v>-0.95</v>
      </c>
      <c r="F15" t="n">
        <v>41.5</v>
      </c>
      <c r="G15" t="n">
        <v>2.03</v>
      </c>
      <c r="H15" t="n">
        <v>3</v>
      </c>
      <c r="I15" t="n">
        <v>1</v>
      </c>
      <c r="J15" t="n">
        <v>-1</v>
      </c>
      <c r="K15" t="n">
        <v>-1</v>
      </c>
      <c r="L15">
        <f>HYPERLINK("https://www.defined.fi/sol/HzhhfexEbj3dnVr55mBhiq4Zzh7kSQdDWdjxrMX3pump?maker=Hg6xLWjinafN9UWitaVVRoGDw5rQhpwiPfHwmAjQcpeJ","https://www.defined.fi/sol/HzhhfexEbj3dnVr55mBhiq4Zzh7kSQdDWdjxrMX3pump?maker=Hg6xLWjinafN9UWitaVVRoGDw5rQhpwiPfHwmAjQcpeJ")</f>
        <v/>
      </c>
      <c r="M15">
        <f>HYPERLINK("https://dexscreener.com/solana/HzhhfexEbj3dnVr55mBhiq4Zzh7kSQdDWdjxrMX3pump?maker=Hg6xLWjinafN9UWitaVVRoGDw5rQhpwiPfHwmAjQcpeJ","https://dexscreener.com/solana/HzhhfexEbj3dnVr55mBhiq4Zzh7kSQdDWdjxrMX3pump?maker=Hg6xLWjinafN9UWitaVVRoGDw5rQhpwiPfHwmAjQcpeJ")</f>
        <v/>
      </c>
    </row>
    <row r="16">
      <c r="A16" t="inlineStr">
        <is>
          <t>HzNvCE2RgQwzigveZiSJh9PdyXZG3BecFY6SdZ7nhuxy</t>
        </is>
      </c>
      <c r="B16" t="inlineStr">
        <is>
          <t>PROVIDENCE</t>
        </is>
      </c>
      <c r="C16" t="n">
        <v>0</v>
      </c>
      <c r="D16" t="n">
        <v>-1.51</v>
      </c>
      <c r="E16" t="n">
        <v>-0.51</v>
      </c>
      <c r="F16" t="n">
        <v>2.94</v>
      </c>
      <c r="G16" t="n">
        <v>1.43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HYPERLINK("https://www.defined.fi/sol/HzNvCE2RgQwzigveZiSJh9PdyXZG3BecFY6SdZ7nhuxy?maker=Hg6xLWjinafN9UWitaVVRoGDw5rQhpwiPfHwmAjQcpeJ","https://www.defined.fi/sol/HzNvCE2RgQwzigveZiSJh9PdyXZG3BecFY6SdZ7nhuxy?maker=Hg6xLWjinafN9UWitaVVRoGDw5rQhpwiPfHwmAjQcpeJ")</f>
        <v/>
      </c>
      <c r="M16">
        <f>HYPERLINK("https://dexscreener.com/solana/HzNvCE2RgQwzigveZiSJh9PdyXZG3BecFY6SdZ7nhuxy?maker=Hg6xLWjinafN9UWitaVVRoGDw5rQhpwiPfHwmAjQcpeJ","https://dexscreener.com/solana/HzNvCE2RgQwzigveZiSJh9PdyXZG3BecFY6SdZ7nhuxy?maker=Hg6xLWjinafN9UWitaVVRoGDw5rQhpwiPfHwmAjQcpeJ")</f>
        <v/>
      </c>
    </row>
    <row r="17">
      <c r="A17" t="inlineStr">
        <is>
          <t>EeqbfyCnTjMGE7xJgersBEtDBMgvqi6LzEdmGJuupump</t>
        </is>
      </c>
      <c r="B17" t="inlineStr">
        <is>
          <t>GPEPE</t>
        </is>
      </c>
      <c r="C17" t="n">
        <v>0</v>
      </c>
      <c r="D17" t="n">
        <v>-0.904</v>
      </c>
      <c r="E17" t="n">
        <v>-1</v>
      </c>
      <c r="F17" t="n">
        <v>2.02</v>
      </c>
      <c r="G17" t="n">
        <v>1.12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HYPERLINK("https://www.defined.fi/sol/EeqbfyCnTjMGE7xJgersBEtDBMgvqi6LzEdmGJuupump?maker=Hg6xLWjinafN9UWitaVVRoGDw5rQhpwiPfHwmAjQcpeJ","https://www.defined.fi/sol/EeqbfyCnTjMGE7xJgersBEtDBMgvqi6LzEdmGJuupump?maker=Hg6xLWjinafN9UWitaVVRoGDw5rQhpwiPfHwmAjQcpeJ")</f>
        <v/>
      </c>
      <c r="M17">
        <f>HYPERLINK("https://dexscreener.com/solana/EeqbfyCnTjMGE7xJgersBEtDBMgvqi6LzEdmGJuupump?maker=Hg6xLWjinafN9UWitaVVRoGDw5rQhpwiPfHwmAjQcpeJ","https://dexscreener.com/solana/EeqbfyCnTjMGE7xJgersBEtDBMgvqi6LzEdmGJuupump?maker=Hg6xLWjinafN9UWitaVVRoGDw5rQhpwiPfHwmAjQcpeJ")</f>
        <v/>
      </c>
    </row>
    <row r="18">
      <c r="A18" t="inlineStr">
        <is>
          <t>B9AFujzySVQ4Xz1cTA89f1k94utp9v3BYME2B3rpump</t>
        </is>
      </c>
      <c r="B18" t="inlineStr">
        <is>
          <t>MONGO</t>
        </is>
      </c>
      <c r="C18" t="n">
        <v>0</v>
      </c>
      <c r="D18" t="n">
        <v>-1.75</v>
      </c>
      <c r="E18" t="n">
        <v>-0.6</v>
      </c>
      <c r="F18" t="n">
        <v>2.91</v>
      </c>
      <c r="G18" t="n">
        <v>1.16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HYPERLINK("https://www.defined.fi/sol/B9AFujzySVQ4Xz1cTA89f1k94utp9v3BYME2B3rpump?maker=Hg6xLWjinafN9UWitaVVRoGDw5rQhpwiPfHwmAjQcpeJ","https://www.defined.fi/sol/B9AFujzySVQ4Xz1cTA89f1k94utp9v3BYME2B3rpump?maker=Hg6xLWjinafN9UWitaVVRoGDw5rQhpwiPfHwmAjQcpeJ")</f>
        <v/>
      </c>
      <c r="M18">
        <f>HYPERLINK("https://dexscreener.com/solana/B9AFujzySVQ4Xz1cTA89f1k94utp9v3BYME2B3rpump?maker=Hg6xLWjinafN9UWitaVVRoGDw5rQhpwiPfHwmAjQcpeJ","https://dexscreener.com/solana/B9AFujzySVQ4Xz1cTA89f1k94utp9v3BYME2B3rpump?maker=Hg6xLWjinafN9UWitaVVRoGDw5rQhpwiPfHwmAjQcpeJ")</f>
        <v/>
      </c>
    </row>
    <row r="19">
      <c r="A19" t="inlineStr">
        <is>
          <t>6QWTF7nbZaLWd63WpRkigEgJ6bHrTHtoXGy2zjsqpump</t>
        </is>
      </c>
      <c r="B19" t="inlineStr">
        <is>
          <t>Penia</t>
        </is>
      </c>
      <c r="C19" t="n">
        <v>0</v>
      </c>
      <c r="D19" t="n">
        <v>-1.76</v>
      </c>
      <c r="E19" t="n">
        <v>-0.48</v>
      </c>
      <c r="F19" t="n">
        <v>3.7</v>
      </c>
      <c r="G19" t="n">
        <v>1.94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HYPERLINK("https://www.defined.fi/sol/6QWTF7nbZaLWd63WpRkigEgJ6bHrTHtoXGy2zjsqpump?maker=Hg6xLWjinafN9UWitaVVRoGDw5rQhpwiPfHwmAjQcpeJ","https://www.defined.fi/sol/6QWTF7nbZaLWd63WpRkigEgJ6bHrTHtoXGy2zjsqpump?maker=Hg6xLWjinafN9UWitaVVRoGDw5rQhpwiPfHwmAjQcpeJ")</f>
        <v/>
      </c>
      <c r="M19">
        <f>HYPERLINK("https://dexscreener.com/solana/6QWTF7nbZaLWd63WpRkigEgJ6bHrTHtoXGy2zjsqpump?maker=Hg6xLWjinafN9UWitaVVRoGDw5rQhpwiPfHwmAjQcpeJ","https://dexscreener.com/solana/6QWTF7nbZaLWd63WpRkigEgJ6bHrTHtoXGy2zjsqpump?maker=Hg6xLWjinafN9UWitaVVRoGDw5rQhpwiPfHwmAjQcpeJ")</f>
        <v/>
      </c>
    </row>
    <row r="20">
      <c r="A20" t="inlineStr">
        <is>
          <t>9BB6NFEcjBCtnNLFko2FqVQBq8HHM13kCyYcdQbgpump</t>
        </is>
      </c>
      <c r="B20" t="inlineStr">
        <is>
          <t>Fartcoin</t>
        </is>
      </c>
      <c r="C20" t="n">
        <v>0</v>
      </c>
      <c r="D20" t="n">
        <v>-0.72</v>
      </c>
      <c r="E20" t="n">
        <v>-0.07000000000000001</v>
      </c>
      <c r="F20" t="n">
        <v>9.859999999999999</v>
      </c>
      <c r="G20" t="n">
        <v>9.140000000000001</v>
      </c>
      <c r="H20" t="n">
        <v>3</v>
      </c>
      <c r="I20" t="n">
        <v>1</v>
      </c>
      <c r="J20" t="n">
        <v>-1</v>
      </c>
      <c r="K20" t="n">
        <v>-1</v>
      </c>
      <c r="L20">
        <f>HYPERLINK("https://www.defined.fi/sol/9BB6NFEcjBCtnNLFko2FqVQBq8HHM13kCyYcdQbgpump?maker=Hg6xLWjinafN9UWitaVVRoGDw5rQhpwiPfHwmAjQcpeJ","https://www.defined.fi/sol/9BB6NFEcjBCtnNLFko2FqVQBq8HHM13kCyYcdQbgpump?maker=Hg6xLWjinafN9UWitaVVRoGDw5rQhpwiPfHwmAjQcpeJ")</f>
        <v/>
      </c>
      <c r="M20">
        <f>HYPERLINK("https://dexscreener.com/solana/9BB6NFEcjBCtnNLFko2FqVQBq8HHM13kCyYcdQbgpump?maker=Hg6xLWjinafN9UWitaVVRoGDw5rQhpwiPfHwmAjQcpeJ","https://dexscreener.com/solana/9BB6NFEcjBCtnNLFko2FqVQBq8HHM13kCyYcdQbgpump?maker=Hg6xLWjinafN9UWitaVVRoGDw5rQhpwiPfHwmAjQcpeJ")</f>
        <v/>
      </c>
    </row>
    <row r="21">
      <c r="A21" t="inlineStr">
        <is>
          <t>GJAFwWjJ3vnTsrQVabjBVK2TYB1YtRCQXRDfDgUnpump</t>
        </is>
      </c>
      <c r="B21" t="inlineStr">
        <is>
          <t>ACT</t>
        </is>
      </c>
      <c r="C21" t="n">
        <v>0</v>
      </c>
      <c r="D21" t="n">
        <v>-7.57</v>
      </c>
      <c r="E21" t="n">
        <v>-0.1</v>
      </c>
      <c r="F21" t="n">
        <v>82.91</v>
      </c>
      <c r="G21" t="n">
        <v>72.56</v>
      </c>
      <c r="H21" t="n">
        <v>6</v>
      </c>
      <c r="I21" t="n">
        <v>6</v>
      </c>
      <c r="J21" t="n">
        <v>-1</v>
      </c>
      <c r="K21" t="n">
        <v>-1</v>
      </c>
      <c r="L21">
        <f>HYPERLINK("https://www.defined.fi/sol/GJAFwWjJ3vnTsrQVabjBVK2TYB1YtRCQXRDfDgUnpump?maker=Hg6xLWjinafN9UWitaVVRoGDw5rQhpwiPfHwmAjQcpeJ","https://www.defined.fi/sol/GJAFwWjJ3vnTsrQVabjBVK2TYB1YtRCQXRDfDgUnpump?maker=Hg6xLWjinafN9UWitaVVRoGDw5rQhpwiPfHwmAjQcpeJ")</f>
        <v/>
      </c>
      <c r="M21">
        <f>HYPERLINK("https://dexscreener.com/solana/GJAFwWjJ3vnTsrQVabjBVK2TYB1YtRCQXRDfDgUnpump?maker=Hg6xLWjinafN9UWitaVVRoGDw5rQhpwiPfHwmAjQcpeJ","https://dexscreener.com/solana/GJAFwWjJ3vnTsrQVabjBVK2TYB1YtRCQXRDfDgUnpump?maker=Hg6xLWjinafN9UWitaVVRoGDw5rQhpwiPfHwmAjQcpeJ")</f>
        <v/>
      </c>
    </row>
    <row r="22">
      <c r="A22" t="inlineStr">
        <is>
          <t>9NSJ5qhm62AYcWqVjr8qZVF7SSa7NMwqswKm2a6Qpump</t>
        </is>
      </c>
      <c r="B22" t="inlineStr">
        <is>
          <t>GROK</t>
        </is>
      </c>
      <c r="C22" t="n">
        <v>0</v>
      </c>
      <c r="D22" t="n">
        <v>-35.16</v>
      </c>
      <c r="E22" t="n">
        <v>-0.67</v>
      </c>
      <c r="F22" t="n">
        <v>52.48</v>
      </c>
      <c r="G22" t="n">
        <v>17.31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HYPERLINK("https://www.defined.fi/sol/9NSJ5qhm62AYcWqVjr8qZVF7SSa7NMwqswKm2a6Qpump?maker=Hg6xLWjinafN9UWitaVVRoGDw5rQhpwiPfHwmAjQcpeJ","https://www.defined.fi/sol/9NSJ5qhm62AYcWqVjr8qZVF7SSa7NMwqswKm2a6Qpump?maker=Hg6xLWjinafN9UWitaVVRoGDw5rQhpwiPfHwmAjQcpeJ")</f>
        <v/>
      </c>
      <c r="M22">
        <f>HYPERLINK("https://dexscreener.com/solana/9NSJ5qhm62AYcWqVjr8qZVF7SSa7NMwqswKm2a6Qpump?maker=Hg6xLWjinafN9UWitaVVRoGDw5rQhpwiPfHwmAjQcpeJ","https://dexscreener.com/solana/9NSJ5qhm62AYcWqVjr8qZVF7SSa7NMwqswKm2a6Qpump?maker=Hg6xLWjinafN9UWitaVVRoGDw5rQhpwiPfHwmAjQcpeJ")</f>
        <v/>
      </c>
    </row>
    <row r="23">
      <c r="A23" t="inlineStr">
        <is>
          <t>G6Ja3KLn69wgZJ295JsSPee8fe686HcCgZwaMmG4Rg17</t>
        </is>
      </c>
      <c r="B23" t="inlineStr">
        <is>
          <t>GOD</t>
        </is>
      </c>
      <c r="C23" t="n">
        <v>0</v>
      </c>
      <c r="D23" t="n">
        <v>-6.05</v>
      </c>
      <c r="E23" t="n">
        <v>-0.62</v>
      </c>
      <c r="F23" t="n">
        <v>9.710000000000001</v>
      </c>
      <c r="G23" t="n">
        <v>3.66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HYPERLINK("https://www.defined.fi/sol/G6Ja3KLn69wgZJ295JsSPee8fe686HcCgZwaMmG4Rg17?maker=Hg6xLWjinafN9UWitaVVRoGDw5rQhpwiPfHwmAjQcpeJ","https://www.defined.fi/sol/G6Ja3KLn69wgZJ295JsSPee8fe686HcCgZwaMmG4Rg17?maker=Hg6xLWjinafN9UWitaVVRoGDw5rQhpwiPfHwmAjQcpeJ")</f>
        <v/>
      </c>
      <c r="M23">
        <f>HYPERLINK("https://dexscreener.com/solana/G6Ja3KLn69wgZJ295JsSPee8fe686HcCgZwaMmG4Rg17?maker=Hg6xLWjinafN9UWitaVVRoGDw5rQhpwiPfHwmAjQcpeJ","https://dexscreener.com/solana/G6Ja3KLn69wgZJ295JsSPee8fe686HcCgZwaMmG4Rg17?maker=Hg6xLWjinafN9UWitaVVRoGDw5rQhpwiPfHwmAjQcpeJ")</f>
        <v/>
      </c>
    </row>
    <row r="24">
      <c r="A24" t="inlineStr">
        <is>
          <t>8YSTt9qbkMD1gboEnRmTrscVoZ8i8CDh8vf1XBcdpump</t>
        </is>
      </c>
      <c r="B24" t="inlineStr">
        <is>
          <t>miri</t>
        </is>
      </c>
      <c r="C24" t="n">
        <v>0</v>
      </c>
      <c r="D24" t="n">
        <v>-5.49</v>
      </c>
      <c r="E24" t="n">
        <v>-0.28</v>
      </c>
      <c r="F24" t="n">
        <v>19.38</v>
      </c>
      <c r="G24" t="n">
        <v>13.89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HYPERLINK("https://www.defined.fi/sol/8YSTt9qbkMD1gboEnRmTrscVoZ8i8CDh8vf1XBcdpump?maker=Hg6xLWjinafN9UWitaVVRoGDw5rQhpwiPfHwmAjQcpeJ","https://www.defined.fi/sol/8YSTt9qbkMD1gboEnRmTrscVoZ8i8CDh8vf1XBcdpump?maker=Hg6xLWjinafN9UWitaVVRoGDw5rQhpwiPfHwmAjQcpeJ")</f>
        <v/>
      </c>
      <c r="M24">
        <f>HYPERLINK("https://dexscreener.com/solana/8YSTt9qbkMD1gboEnRmTrscVoZ8i8CDh8vf1XBcdpump?maker=Hg6xLWjinafN9UWitaVVRoGDw5rQhpwiPfHwmAjQcpeJ","https://dexscreener.com/solana/8YSTt9qbkMD1gboEnRmTrscVoZ8i8CDh8vf1XBcdpump?maker=Hg6xLWjinafN9UWitaVVRoGDw5rQhpwiPfHwmAjQcpeJ")</f>
        <v/>
      </c>
    </row>
    <row r="25">
      <c r="A25" t="inlineStr">
        <is>
          <t>BrN9aQu6XAk36aRMsZMVjkFsmSBhXoFvathsbBiYpump</t>
        </is>
      </c>
      <c r="B25" t="inlineStr">
        <is>
          <t>Luddites</t>
        </is>
      </c>
      <c r="C25" t="n">
        <v>0</v>
      </c>
      <c r="D25" t="n">
        <v>-42.8</v>
      </c>
      <c r="E25" t="n">
        <v>-0.71</v>
      </c>
      <c r="F25" t="n">
        <v>60.54</v>
      </c>
      <c r="G25" t="n">
        <v>17.74</v>
      </c>
      <c r="H25" t="n">
        <v>12</v>
      </c>
      <c r="I25" t="n">
        <v>1</v>
      </c>
      <c r="J25" t="n">
        <v>-1</v>
      </c>
      <c r="K25" t="n">
        <v>-1</v>
      </c>
      <c r="L25">
        <f>HYPERLINK("https://www.defined.fi/sol/BrN9aQu6XAk36aRMsZMVjkFsmSBhXoFvathsbBiYpump?maker=Hg6xLWjinafN9UWitaVVRoGDw5rQhpwiPfHwmAjQcpeJ","https://www.defined.fi/sol/BrN9aQu6XAk36aRMsZMVjkFsmSBhXoFvathsbBiYpump?maker=Hg6xLWjinafN9UWitaVVRoGDw5rQhpwiPfHwmAjQcpeJ")</f>
        <v/>
      </c>
      <c r="M25">
        <f>HYPERLINK("https://dexscreener.com/solana/BrN9aQu6XAk36aRMsZMVjkFsmSBhXoFvathsbBiYpump?maker=Hg6xLWjinafN9UWitaVVRoGDw5rQhpwiPfHwmAjQcpeJ","https://dexscreener.com/solana/BrN9aQu6XAk36aRMsZMVjkFsmSBhXoFvathsbBiYpump?maker=Hg6xLWjinafN9UWitaVVRoGDw5rQhpwiPfHwmAjQcpeJ")</f>
        <v/>
      </c>
    </row>
    <row r="26">
      <c r="A26" t="inlineStr">
        <is>
          <t>GbwanZf6fp47iEK2HrmFQWC5XHzy3G1dnXrS3BJYpump</t>
        </is>
      </c>
      <c r="B26" t="inlineStr">
        <is>
          <t>HWPW</t>
        </is>
      </c>
      <c r="C26" t="n">
        <v>0</v>
      </c>
      <c r="D26" t="n">
        <v>-3.83</v>
      </c>
      <c r="E26" t="n">
        <v>-0.14</v>
      </c>
      <c r="F26" t="n">
        <v>26.48</v>
      </c>
      <c r="G26" t="n">
        <v>23.02</v>
      </c>
      <c r="H26" t="n">
        <v>3</v>
      </c>
      <c r="I26" t="n">
        <v>1</v>
      </c>
      <c r="J26" t="n">
        <v>-1</v>
      </c>
      <c r="K26" t="n">
        <v>-1</v>
      </c>
      <c r="L26">
        <f>HYPERLINK("https://www.defined.fi/sol/GbwanZf6fp47iEK2HrmFQWC5XHzy3G1dnXrS3BJYpump?maker=Hg6xLWjinafN9UWitaVVRoGDw5rQhpwiPfHwmAjQcpeJ","https://www.defined.fi/sol/GbwanZf6fp47iEK2HrmFQWC5XHzy3G1dnXrS3BJYpump?maker=Hg6xLWjinafN9UWitaVVRoGDw5rQhpwiPfHwmAjQcpeJ")</f>
        <v/>
      </c>
      <c r="M26">
        <f>HYPERLINK("https://dexscreener.com/solana/GbwanZf6fp47iEK2HrmFQWC5XHzy3G1dnXrS3BJYpump?maker=Hg6xLWjinafN9UWitaVVRoGDw5rQhpwiPfHwmAjQcpeJ","https://dexscreener.com/solana/GbwanZf6fp47iEK2HrmFQWC5XHzy3G1dnXrS3BJYpump?maker=Hg6xLWjinafN9UWitaVVRoGDw5rQhpwiPfHwmAjQcpeJ")</f>
        <v/>
      </c>
    </row>
    <row r="27">
      <c r="A27" t="inlineStr">
        <is>
          <t>EKYZkkt9MjiGGqaKzKH8gi9mucU77N75bwmN67chpump</t>
        </is>
      </c>
      <c r="B27" t="inlineStr">
        <is>
          <t>GOATSEUS</t>
        </is>
      </c>
      <c r="C27" t="n">
        <v>0</v>
      </c>
      <c r="D27" t="n">
        <v>-0.35</v>
      </c>
      <c r="E27" t="n">
        <v>-1</v>
      </c>
      <c r="F27" t="n">
        <v>1.55</v>
      </c>
      <c r="G27" t="n">
        <v>1.2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HYPERLINK("https://www.defined.fi/sol/EKYZkkt9MjiGGqaKzKH8gi9mucU77N75bwmN67chpump?maker=Hg6xLWjinafN9UWitaVVRoGDw5rQhpwiPfHwmAjQcpeJ","https://www.defined.fi/sol/EKYZkkt9MjiGGqaKzKH8gi9mucU77N75bwmN67chpump?maker=Hg6xLWjinafN9UWitaVVRoGDw5rQhpwiPfHwmAjQcpeJ")</f>
        <v/>
      </c>
      <c r="M27">
        <f>HYPERLINK("https://dexscreener.com/solana/EKYZkkt9MjiGGqaKzKH8gi9mucU77N75bwmN67chpump?maker=Hg6xLWjinafN9UWitaVVRoGDw5rQhpwiPfHwmAjQcpeJ","https://dexscreener.com/solana/EKYZkkt9MjiGGqaKzKH8gi9mucU77N75bwmN67chpump?maker=Hg6xLWjinafN9UWitaVVRoGDw5rQhpwiPfHwmAjQcpeJ")</f>
        <v/>
      </c>
    </row>
    <row r="28">
      <c r="A28" t="inlineStr">
        <is>
          <t>5SGt7iwPqxLYrsQiCcUpN3NASstzpsjwAutuPV2Tpump</t>
        </is>
      </c>
      <c r="B28" t="inlineStr">
        <is>
          <t>BwO</t>
        </is>
      </c>
      <c r="C28" t="n">
        <v>0</v>
      </c>
      <c r="D28" t="n">
        <v>-22</v>
      </c>
      <c r="E28" t="n">
        <v>-0.91</v>
      </c>
      <c r="F28" t="n">
        <v>24.2</v>
      </c>
      <c r="G28" t="n">
        <v>2.2</v>
      </c>
      <c r="H28" t="n">
        <v>4</v>
      </c>
      <c r="I28" t="n">
        <v>1</v>
      </c>
      <c r="J28" t="n">
        <v>-1</v>
      </c>
      <c r="K28" t="n">
        <v>-1</v>
      </c>
      <c r="L28">
        <f>HYPERLINK("https://www.defined.fi/sol/5SGt7iwPqxLYrsQiCcUpN3NASstzpsjwAutuPV2Tpump?maker=Hg6xLWjinafN9UWitaVVRoGDw5rQhpwiPfHwmAjQcpeJ","https://www.defined.fi/sol/5SGt7iwPqxLYrsQiCcUpN3NASstzpsjwAutuPV2Tpump?maker=Hg6xLWjinafN9UWitaVVRoGDw5rQhpwiPfHwmAjQcpeJ")</f>
        <v/>
      </c>
      <c r="M28">
        <f>HYPERLINK("https://dexscreener.com/solana/5SGt7iwPqxLYrsQiCcUpN3NASstzpsjwAutuPV2Tpump?maker=Hg6xLWjinafN9UWitaVVRoGDw5rQhpwiPfHwmAjQcpeJ","https://dexscreener.com/solana/5SGt7iwPqxLYrsQiCcUpN3NASstzpsjwAutuPV2Tpump?maker=Hg6xLWjinafN9UWitaVVRoGDw5rQhpwiPfHwmAjQcpeJ")</f>
        <v/>
      </c>
    </row>
    <row r="29">
      <c r="A29" t="inlineStr">
        <is>
          <t>F9bMHjS2NqwE4wi7VdHtfs7Eyd9xQV7mW5quVorVpump</t>
        </is>
      </c>
      <c r="B29" t="inlineStr">
        <is>
          <t>ISHMAEL</t>
        </is>
      </c>
      <c r="C29" t="n">
        <v>0</v>
      </c>
      <c r="D29" t="n">
        <v>-3.31</v>
      </c>
      <c r="E29" t="n">
        <v>-0.68</v>
      </c>
      <c r="F29" t="n">
        <v>4.86</v>
      </c>
      <c r="G29" t="n">
        <v>1.55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HYPERLINK("https://www.defined.fi/sol/F9bMHjS2NqwE4wi7VdHtfs7Eyd9xQV7mW5quVorVpump?maker=Hg6xLWjinafN9UWitaVVRoGDw5rQhpwiPfHwmAjQcpeJ","https://www.defined.fi/sol/F9bMHjS2NqwE4wi7VdHtfs7Eyd9xQV7mW5quVorVpump?maker=Hg6xLWjinafN9UWitaVVRoGDw5rQhpwiPfHwmAjQcpeJ")</f>
        <v/>
      </c>
      <c r="M29">
        <f>HYPERLINK("https://dexscreener.com/solana/F9bMHjS2NqwE4wi7VdHtfs7Eyd9xQV7mW5quVorVpump?maker=Hg6xLWjinafN9UWitaVVRoGDw5rQhpwiPfHwmAjQcpeJ","https://dexscreener.com/solana/F9bMHjS2NqwE4wi7VdHtfs7Eyd9xQV7mW5quVorVpump?maker=Hg6xLWjinafN9UWitaVVRoGDw5rQhpwiPfHwmAjQcpeJ")</f>
        <v/>
      </c>
    </row>
    <row r="30">
      <c r="A30" t="inlineStr">
        <is>
          <t>7BgPsAGkLuEDSnJA2AtMBxiYtTwMFrwwBirFPr4jpump</t>
        </is>
      </c>
      <c r="B30" t="inlineStr">
        <is>
          <t>TCOS</t>
        </is>
      </c>
      <c r="C30" t="n">
        <v>0</v>
      </c>
      <c r="D30" t="n">
        <v>-36.66</v>
      </c>
      <c r="E30" t="n">
        <v>-0.9399999999999999</v>
      </c>
      <c r="F30" t="n">
        <v>38.9</v>
      </c>
      <c r="G30" t="n">
        <v>2.24</v>
      </c>
      <c r="H30" t="n">
        <v>8</v>
      </c>
      <c r="I30" t="n">
        <v>1</v>
      </c>
      <c r="J30" t="n">
        <v>-1</v>
      </c>
      <c r="K30" t="n">
        <v>-1</v>
      </c>
      <c r="L30">
        <f>HYPERLINK("https://www.defined.fi/sol/7BgPsAGkLuEDSnJA2AtMBxiYtTwMFrwwBirFPr4jpump?maker=Hg6xLWjinafN9UWitaVVRoGDw5rQhpwiPfHwmAjQcpeJ","https://www.defined.fi/sol/7BgPsAGkLuEDSnJA2AtMBxiYtTwMFrwwBirFPr4jpump?maker=Hg6xLWjinafN9UWitaVVRoGDw5rQhpwiPfHwmAjQcpeJ")</f>
        <v/>
      </c>
      <c r="M30">
        <f>HYPERLINK("https://dexscreener.com/solana/7BgPsAGkLuEDSnJA2AtMBxiYtTwMFrwwBirFPr4jpump?maker=Hg6xLWjinafN9UWitaVVRoGDw5rQhpwiPfHwmAjQcpeJ","https://dexscreener.com/solana/7BgPsAGkLuEDSnJA2AtMBxiYtTwMFrwwBirFPr4jpump?maker=Hg6xLWjinafN9UWitaVVRoGDw5rQhpwiPfHwmAjQcpeJ")</f>
        <v/>
      </c>
    </row>
    <row r="31">
      <c r="A31" t="inlineStr">
        <is>
          <t>FCGDDio5DuhujHcRQCDbXHnrcSA4pUGg2haNt7S2pump</t>
        </is>
      </c>
      <c r="B31" t="inlineStr">
        <is>
          <t>AirheadFun</t>
        </is>
      </c>
      <c r="C31" t="n">
        <v>0</v>
      </c>
      <c r="D31" t="n">
        <v>-2.55</v>
      </c>
      <c r="E31" t="n">
        <v>-0.52</v>
      </c>
      <c r="F31" t="n">
        <v>4.88</v>
      </c>
      <c r="G31" t="n">
        <v>2.33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HYPERLINK("https://www.defined.fi/sol/FCGDDio5DuhujHcRQCDbXHnrcSA4pUGg2haNt7S2pump?maker=Hg6xLWjinafN9UWitaVVRoGDw5rQhpwiPfHwmAjQcpeJ","https://www.defined.fi/sol/FCGDDio5DuhujHcRQCDbXHnrcSA4pUGg2haNt7S2pump?maker=Hg6xLWjinafN9UWitaVVRoGDw5rQhpwiPfHwmAjQcpeJ")</f>
        <v/>
      </c>
      <c r="M31">
        <f>HYPERLINK("https://dexscreener.com/solana/FCGDDio5DuhujHcRQCDbXHnrcSA4pUGg2haNt7S2pump?maker=Hg6xLWjinafN9UWitaVVRoGDw5rQhpwiPfHwmAjQcpeJ","https://dexscreener.com/solana/FCGDDio5DuhujHcRQCDbXHnrcSA4pUGg2haNt7S2pump?maker=Hg6xLWjinafN9UWitaVVRoGDw5rQhpwiPfHwmAjQcpeJ")</f>
        <v/>
      </c>
    </row>
    <row r="32">
      <c r="A32" t="inlineStr">
        <is>
          <t>Sb7aRi7A7ZXcBjjxYDTLMnJgKzMgtdERJrCCV6ZivZ6</t>
        </is>
      </c>
      <c r="B32" t="inlineStr">
        <is>
          <t>NS</t>
        </is>
      </c>
      <c r="C32" t="n">
        <v>0</v>
      </c>
      <c r="D32" t="n">
        <v>-5.13</v>
      </c>
      <c r="E32" t="n">
        <v>-0.66</v>
      </c>
      <c r="F32" t="n">
        <v>7.77</v>
      </c>
      <c r="G32" t="n">
        <v>2.64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HYPERLINK("https://www.defined.fi/sol/Sb7aRi7A7ZXcBjjxYDTLMnJgKzMgtdERJrCCV6ZivZ6?maker=Hg6xLWjinafN9UWitaVVRoGDw5rQhpwiPfHwmAjQcpeJ","https://www.defined.fi/sol/Sb7aRi7A7ZXcBjjxYDTLMnJgKzMgtdERJrCCV6ZivZ6?maker=Hg6xLWjinafN9UWitaVVRoGDw5rQhpwiPfHwmAjQcpeJ")</f>
        <v/>
      </c>
      <c r="M32">
        <f>HYPERLINK("https://dexscreener.com/solana/Sb7aRi7A7ZXcBjjxYDTLMnJgKzMgtdERJrCCV6ZivZ6?maker=Hg6xLWjinafN9UWitaVVRoGDw5rQhpwiPfHwmAjQcpeJ","https://dexscreener.com/solana/Sb7aRi7A7ZXcBjjxYDTLMnJgKzMgtdERJrCCV6ZivZ6?maker=Hg6xLWjinafN9UWitaVVRoGDw5rQhpwiPfHwmAjQcpeJ")</f>
        <v/>
      </c>
    </row>
    <row r="33">
      <c r="A33" t="inlineStr">
        <is>
          <t>FhdFGZzg2cH6fJcLYgKCQ57Ny782zAbkgnGgz89Tpump</t>
        </is>
      </c>
      <c r="B33" t="inlineStr">
        <is>
          <t>0x440x46</t>
        </is>
      </c>
      <c r="C33" t="n">
        <v>0</v>
      </c>
      <c r="D33" t="n">
        <v>1.22</v>
      </c>
      <c r="E33" t="n">
        <v>0.78</v>
      </c>
      <c r="F33" t="n">
        <v>1.56</v>
      </c>
      <c r="G33" t="n">
        <v>2.78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HYPERLINK("https://www.defined.fi/sol/FhdFGZzg2cH6fJcLYgKCQ57Ny782zAbkgnGgz89Tpump?maker=Hg6xLWjinafN9UWitaVVRoGDw5rQhpwiPfHwmAjQcpeJ","https://www.defined.fi/sol/FhdFGZzg2cH6fJcLYgKCQ57Ny782zAbkgnGgz89Tpump?maker=Hg6xLWjinafN9UWitaVVRoGDw5rQhpwiPfHwmAjQcpeJ")</f>
        <v/>
      </c>
      <c r="M33">
        <f>HYPERLINK("https://dexscreener.com/solana/FhdFGZzg2cH6fJcLYgKCQ57Ny782zAbkgnGgz89Tpump?maker=Hg6xLWjinafN9UWitaVVRoGDw5rQhpwiPfHwmAjQcpeJ","https://dexscreener.com/solana/FhdFGZzg2cH6fJcLYgKCQ57Ny782zAbkgnGgz89Tpump?maker=Hg6xLWjinafN9UWitaVVRoGDw5rQhpwiPfHwmAjQcpeJ")</f>
        <v/>
      </c>
    </row>
    <row r="34">
      <c r="A34" t="inlineStr">
        <is>
          <t>Cn3Srxv3ShoopzdGp5jwqgBU4qwZRZjEp9yuXtompump</t>
        </is>
      </c>
      <c r="B34" t="inlineStr">
        <is>
          <t>TC</t>
        </is>
      </c>
      <c r="C34" t="n">
        <v>0</v>
      </c>
      <c r="D34" t="n">
        <v>-0.35</v>
      </c>
      <c r="E34" t="n">
        <v>-1</v>
      </c>
      <c r="F34" t="n">
        <v>4.04</v>
      </c>
      <c r="G34" t="n">
        <v>3.69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HYPERLINK("https://www.defined.fi/sol/Cn3Srxv3ShoopzdGp5jwqgBU4qwZRZjEp9yuXtompump?maker=Hg6xLWjinafN9UWitaVVRoGDw5rQhpwiPfHwmAjQcpeJ","https://www.defined.fi/sol/Cn3Srxv3ShoopzdGp5jwqgBU4qwZRZjEp9yuXtompump?maker=Hg6xLWjinafN9UWitaVVRoGDw5rQhpwiPfHwmAjQcpeJ")</f>
        <v/>
      </c>
      <c r="M34">
        <f>HYPERLINK("https://dexscreener.com/solana/Cn3Srxv3ShoopzdGp5jwqgBU4qwZRZjEp9yuXtompump?maker=Hg6xLWjinafN9UWitaVVRoGDw5rQhpwiPfHwmAjQcpeJ","https://dexscreener.com/solana/Cn3Srxv3ShoopzdGp5jwqgBU4qwZRZjEp9yuXtompump?maker=Hg6xLWjinafN9UWitaVVRoGDw5rQhpwiPfHwmAjQcpeJ")</f>
        <v/>
      </c>
    </row>
    <row r="35">
      <c r="A35" t="inlineStr">
        <is>
          <t>9Hc9pdCB5dTbBhZdpGM1n4a9r96HzDjo6Aiz8gG5pump</t>
        </is>
      </c>
      <c r="B35" t="inlineStr">
        <is>
          <t>GODHEAD</t>
        </is>
      </c>
      <c r="C35" t="n">
        <v>0</v>
      </c>
      <c r="D35" t="n">
        <v>0.47</v>
      </c>
      <c r="E35" t="n">
        <v>0.12</v>
      </c>
      <c r="F35" t="n">
        <v>4.05</v>
      </c>
      <c r="G35" t="n">
        <v>4.52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HYPERLINK("https://www.defined.fi/sol/9Hc9pdCB5dTbBhZdpGM1n4a9r96HzDjo6Aiz8gG5pump?maker=Hg6xLWjinafN9UWitaVVRoGDw5rQhpwiPfHwmAjQcpeJ","https://www.defined.fi/sol/9Hc9pdCB5dTbBhZdpGM1n4a9r96HzDjo6Aiz8gG5pump?maker=Hg6xLWjinafN9UWitaVVRoGDw5rQhpwiPfHwmAjQcpeJ")</f>
        <v/>
      </c>
      <c r="M35">
        <f>HYPERLINK("https://dexscreener.com/solana/9Hc9pdCB5dTbBhZdpGM1n4a9r96HzDjo6Aiz8gG5pump?maker=Hg6xLWjinafN9UWitaVVRoGDw5rQhpwiPfHwmAjQcpeJ","https://dexscreener.com/solana/9Hc9pdCB5dTbBhZdpGM1n4a9r96HzDjo6Aiz8gG5pump?maker=Hg6xLWjinafN9UWitaVVRoGDw5rQhpwiPfHwmAjQcpeJ")</f>
        <v/>
      </c>
    </row>
    <row r="36">
      <c r="A36" t="inlineStr">
        <is>
          <t>28xPA7ZER19fNTWQpZ8xHJUMbyoxegpT6mHxzMdtFZCW</t>
        </is>
      </c>
      <c r="B36" t="inlineStr">
        <is>
          <t>SGAI</t>
        </is>
      </c>
      <c r="C36" t="n">
        <v>0</v>
      </c>
      <c r="D36" t="n">
        <v>47.65</v>
      </c>
      <c r="E36" t="n">
        <v>2.9</v>
      </c>
      <c r="F36" t="n">
        <v>16.44</v>
      </c>
      <c r="G36" t="n">
        <v>64.09</v>
      </c>
      <c r="H36" t="n">
        <v>2</v>
      </c>
      <c r="I36" t="n">
        <v>3</v>
      </c>
      <c r="J36" t="n">
        <v>-1</v>
      </c>
      <c r="K36" t="n">
        <v>-1</v>
      </c>
      <c r="L36">
        <f>HYPERLINK("https://www.defined.fi/sol/28xPA7ZER19fNTWQpZ8xHJUMbyoxegpT6mHxzMdtFZCW?maker=Hg6xLWjinafN9UWitaVVRoGDw5rQhpwiPfHwmAjQcpeJ","https://www.defined.fi/sol/28xPA7ZER19fNTWQpZ8xHJUMbyoxegpT6mHxzMdtFZCW?maker=Hg6xLWjinafN9UWitaVVRoGDw5rQhpwiPfHwmAjQcpeJ")</f>
        <v/>
      </c>
      <c r="M36">
        <f>HYPERLINK("https://dexscreener.com/solana/28xPA7ZER19fNTWQpZ8xHJUMbyoxegpT6mHxzMdtFZCW?maker=Hg6xLWjinafN9UWitaVVRoGDw5rQhpwiPfHwmAjQcpeJ","https://dexscreener.com/solana/28xPA7ZER19fNTWQpZ8xHJUMbyoxegpT6mHxzMdtFZCW?maker=Hg6xLWjinafN9UWitaVVRoGDw5rQhpwiPfHwmAjQcpeJ")</f>
        <v/>
      </c>
    </row>
    <row r="37">
      <c r="A37" t="inlineStr">
        <is>
          <t>D57CP6MA7G5idNmxAuigU6W8uPeiGvDVuuwh4z2ypump</t>
        </is>
      </c>
      <c r="B37" t="inlineStr">
        <is>
          <t>LOOM</t>
        </is>
      </c>
      <c r="C37" t="n">
        <v>0</v>
      </c>
      <c r="D37" t="n">
        <v>-43.21</v>
      </c>
      <c r="E37" t="n">
        <v>-0.17</v>
      </c>
      <c r="F37" t="n">
        <v>253.09</v>
      </c>
      <c r="G37" t="n">
        <v>209.87</v>
      </c>
      <c r="H37" t="n">
        <v>16</v>
      </c>
      <c r="I37" t="n">
        <v>7</v>
      </c>
      <c r="J37" t="n">
        <v>-1</v>
      </c>
      <c r="K37" t="n">
        <v>-1</v>
      </c>
      <c r="L37">
        <f>HYPERLINK("https://www.defined.fi/sol/D57CP6MA7G5idNmxAuigU6W8uPeiGvDVuuwh4z2ypump?maker=Hg6xLWjinafN9UWitaVVRoGDw5rQhpwiPfHwmAjQcpeJ","https://www.defined.fi/sol/D57CP6MA7G5idNmxAuigU6W8uPeiGvDVuuwh4z2ypump?maker=Hg6xLWjinafN9UWitaVVRoGDw5rQhpwiPfHwmAjQcpeJ")</f>
        <v/>
      </c>
      <c r="M37">
        <f>HYPERLINK("https://dexscreener.com/solana/D57CP6MA7G5idNmxAuigU6W8uPeiGvDVuuwh4z2ypump?maker=Hg6xLWjinafN9UWitaVVRoGDw5rQhpwiPfHwmAjQcpeJ","https://dexscreener.com/solana/D57CP6MA7G5idNmxAuigU6W8uPeiGvDVuuwh4z2ypump?maker=Hg6xLWjinafN9UWitaVVRoGDw5rQhpwiPfHwmAjQcpeJ")</f>
        <v/>
      </c>
    </row>
    <row r="38">
      <c r="A38" t="inlineStr">
        <is>
          <t>H2c31USxu35MDkBrGph8pUDUnmzo2e4Rf4hnvL2Upump</t>
        </is>
      </c>
      <c r="B38" t="inlineStr">
        <is>
          <t>Shoggoth</t>
        </is>
      </c>
      <c r="C38" t="n">
        <v>1</v>
      </c>
      <c r="D38" t="n">
        <v>-7.83</v>
      </c>
      <c r="E38" t="n">
        <v>-0.12</v>
      </c>
      <c r="F38" t="n">
        <v>68.04000000000001</v>
      </c>
      <c r="G38" t="n">
        <v>59.97</v>
      </c>
      <c r="H38" t="n">
        <v>3</v>
      </c>
      <c r="I38" t="n">
        <v>3</v>
      </c>
      <c r="J38" t="n">
        <v>-1</v>
      </c>
      <c r="K38" t="n">
        <v>-1</v>
      </c>
      <c r="L38">
        <f>HYPERLINK("https://www.defined.fi/sol/H2c31USxu35MDkBrGph8pUDUnmzo2e4Rf4hnvL2Upump?maker=Hg6xLWjinafN9UWitaVVRoGDw5rQhpwiPfHwmAjQcpeJ","https://www.defined.fi/sol/H2c31USxu35MDkBrGph8pUDUnmzo2e4Rf4hnvL2Upump?maker=Hg6xLWjinafN9UWitaVVRoGDw5rQhpwiPfHwmAjQcpeJ")</f>
        <v/>
      </c>
      <c r="M38">
        <f>HYPERLINK("https://dexscreener.com/solana/H2c31USxu35MDkBrGph8pUDUnmzo2e4Rf4hnvL2Upump?maker=Hg6xLWjinafN9UWitaVVRoGDw5rQhpwiPfHwmAjQcpeJ","https://dexscreener.com/solana/H2c31USxu35MDkBrGph8pUDUnmzo2e4Rf4hnvL2Upump?maker=Hg6xLWjinafN9UWitaVVRoGDw5rQhpwiPfHwmAjQcpeJ")</f>
        <v/>
      </c>
    </row>
    <row r="39">
      <c r="A39" t="inlineStr">
        <is>
          <t>ETZDTrZp1tWSTPHf22cyUXiv5xGzXuBFEwJAsE8ypump</t>
        </is>
      </c>
      <c r="B39" t="inlineStr">
        <is>
          <t>xcog</t>
        </is>
      </c>
      <c r="C39" t="n">
        <v>1</v>
      </c>
      <c r="D39" t="n">
        <v>32.6</v>
      </c>
      <c r="E39" t="n">
        <v>1.41</v>
      </c>
      <c r="F39" t="n">
        <v>23.06</v>
      </c>
      <c r="G39" t="n">
        <v>55.65</v>
      </c>
      <c r="H39" t="n">
        <v>2</v>
      </c>
      <c r="I39" t="n">
        <v>6</v>
      </c>
      <c r="J39" t="n">
        <v>-1</v>
      </c>
      <c r="K39" t="n">
        <v>-1</v>
      </c>
      <c r="L39">
        <f>HYPERLINK("https://www.defined.fi/sol/ETZDTrZp1tWSTPHf22cyUXiv5xGzXuBFEwJAsE8ypump?maker=Hg6xLWjinafN9UWitaVVRoGDw5rQhpwiPfHwmAjQcpeJ","https://www.defined.fi/sol/ETZDTrZp1tWSTPHf22cyUXiv5xGzXuBFEwJAsE8ypump?maker=Hg6xLWjinafN9UWitaVVRoGDw5rQhpwiPfHwmAjQcpeJ")</f>
        <v/>
      </c>
      <c r="M39">
        <f>HYPERLINK("https://dexscreener.com/solana/ETZDTrZp1tWSTPHf22cyUXiv5xGzXuBFEwJAsE8ypump?maker=Hg6xLWjinafN9UWitaVVRoGDw5rQhpwiPfHwmAjQcpeJ","https://dexscreener.com/solana/ETZDTrZp1tWSTPHf22cyUXiv5xGzXuBFEwJAsE8ypump?maker=Hg6xLWjinafN9UWitaVVRoGDw5rQhpwiPfHwmAjQcpeJ")</f>
        <v/>
      </c>
    </row>
    <row r="40">
      <c r="A40" t="inlineStr">
        <is>
          <t>5ymzsgQjiaa4bXEPgrVTgNJJWyHUw3En3i9Jppb4pump</t>
        </is>
      </c>
      <c r="B40" t="inlineStr">
        <is>
          <t>blake</t>
        </is>
      </c>
      <c r="C40" t="n">
        <v>1</v>
      </c>
      <c r="D40" t="n">
        <v>0.145</v>
      </c>
      <c r="E40" t="n">
        <v>0.01</v>
      </c>
      <c r="F40" t="n">
        <v>9.73</v>
      </c>
      <c r="G40" t="n">
        <v>9.869999999999999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HYPERLINK("https://www.defined.fi/sol/5ymzsgQjiaa4bXEPgrVTgNJJWyHUw3En3i9Jppb4pump?maker=Hg6xLWjinafN9UWitaVVRoGDw5rQhpwiPfHwmAjQcpeJ","https://www.defined.fi/sol/5ymzsgQjiaa4bXEPgrVTgNJJWyHUw3En3i9Jppb4pump?maker=Hg6xLWjinafN9UWitaVVRoGDw5rQhpwiPfHwmAjQcpeJ")</f>
        <v/>
      </c>
      <c r="M40">
        <f>HYPERLINK("https://dexscreener.com/solana/5ymzsgQjiaa4bXEPgrVTgNJJWyHUw3En3i9Jppb4pump?maker=Hg6xLWjinafN9UWitaVVRoGDw5rQhpwiPfHwmAjQcpeJ","https://dexscreener.com/solana/5ymzsgQjiaa4bXEPgrVTgNJJWyHUw3En3i9Jppb4pump?maker=Hg6xLWjinafN9UWitaVVRoGDw5rQhpwiPfHwmAjQcpeJ")</f>
        <v/>
      </c>
    </row>
    <row r="41">
      <c r="A41" t="inlineStr">
        <is>
          <t>9TTUmf6fJwjHtD16KGyujVixme8Qs9uNuN5jsb6c13Bd</t>
        </is>
      </c>
      <c r="B41" t="inlineStr">
        <is>
          <t>distortion</t>
        </is>
      </c>
      <c r="C41" t="n">
        <v>1</v>
      </c>
      <c r="D41" t="n">
        <v>10.71</v>
      </c>
      <c r="E41" t="n">
        <v>1.38</v>
      </c>
      <c r="F41" t="n">
        <v>7.79</v>
      </c>
      <c r="G41" t="n">
        <v>18.49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HYPERLINK("https://www.defined.fi/sol/9TTUmf6fJwjHtD16KGyujVixme8Qs9uNuN5jsb6c13Bd?maker=Hg6xLWjinafN9UWitaVVRoGDw5rQhpwiPfHwmAjQcpeJ","https://www.defined.fi/sol/9TTUmf6fJwjHtD16KGyujVixme8Qs9uNuN5jsb6c13Bd?maker=Hg6xLWjinafN9UWitaVVRoGDw5rQhpwiPfHwmAjQcpeJ")</f>
        <v/>
      </c>
      <c r="M41">
        <f>HYPERLINK("https://dexscreener.com/solana/9TTUmf6fJwjHtD16KGyujVixme8Qs9uNuN5jsb6c13Bd?maker=Hg6xLWjinafN9UWitaVVRoGDw5rQhpwiPfHwmAjQcpeJ","https://dexscreener.com/solana/9TTUmf6fJwjHtD16KGyujVixme8Qs9uNuN5jsb6c13Bd?maker=Hg6xLWjinafN9UWitaVVRoGDw5rQhpwiPfHwmAjQcpeJ")</f>
        <v/>
      </c>
    </row>
    <row r="42">
      <c r="A42" t="inlineStr">
        <is>
          <t>nAta297TBDL71DhjHdgVFz6Rwg5XQiWdLvNV67Gpump</t>
        </is>
      </c>
      <c r="B42" t="inlineStr">
        <is>
          <t>Equinox</t>
        </is>
      </c>
      <c r="C42" t="n">
        <v>1</v>
      </c>
      <c r="D42" t="n">
        <v>-1.24</v>
      </c>
      <c r="E42" t="n">
        <v>-1</v>
      </c>
      <c r="F42" t="n">
        <v>2.31</v>
      </c>
      <c r="G42" t="n">
        <v>1.07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HYPERLINK("https://www.defined.fi/sol/nAta297TBDL71DhjHdgVFz6Rwg5XQiWdLvNV67Gpump?maker=Hg6xLWjinafN9UWitaVVRoGDw5rQhpwiPfHwmAjQcpeJ","https://www.defined.fi/sol/nAta297TBDL71DhjHdgVFz6Rwg5XQiWdLvNV67Gpump?maker=Hg6xLWjinafN9UWitaVVRoGDw5rQhpwiPfHwmAjQcpeJ")</f>
        <v/>
      </c>
      <c r="M42">
        <f>HYPERLINK("https://dexscreener.com/solana/nAta297TBDL71DhjHdgVFz6Rwg5XQiWdLvNV67Gpump?maker=Hg6xLWjinafN9UWitaVVRoGDw5rQhpwiPfHwmAjQcpeJ","https://dexscreener.com/solana/nAta297TBDL71DhjHdgVFz6Rwg5XQiWdLvNV67Gpump?maker=Hg6xLWjinafN9UWitaVVRoGDw5rQhpwiPfHwmAjQcpeJ")</f>
        <v/>
      </c>
    </row>
    <row r="43">
      <c r="A43" t="inlineStr">
        <is>
          <t>5hWfDEKYxGxpYean8LfDkMzW15Z3FSwZzLjdL3Pvpump</t>
        </is>
      </c>
      <c r="B43" t="inlineStr">
        <is>
          <t>TWNH</t>
        </is>
      </c>
      <c r="C43" t="n">
        <v>1</v>
      </c>
      <c r="D43" t="n">
        <v>-0.358</v>
      </c>
      <c r="E43" t="n">
        <v>-1</v>
      </c>
      <c r="F43" t="n">
        <v>1.01</v>
      </c>
      <c r="G43" t="n">
        <v>0</v>
      </c>
      <c r="H43" t="n">
        <v>1</v>
      </c>
      <c r="I43" t="n">
        <v>0</v>
      </c>
      <c r="J43" t="n">
        <v>-1</v>
      </c>
      <c r="K43" t="n">
        <v>-1</v>
      </c>
      <c r="L43">
        <f>HYPERLINK("https://www.defined.fi/sol/5hWfDEKYxGxpYean8LfDkMzW15Z3FSwZzLjdL3Pvpump?maker=Hg6xLWjinafN9UWitaVVRoGDw5rQhpwiPfHwmAjQcpeJ","https://www.defined.fi/sol/5hWfDEKYxGxpYean8LfDkMzW15Z3FSwZzLjdL3Pvpump?maker=Hg6xLWjinafN9UWitaVVRoGDw5rQhpwiPfHwmAjQcpeJ")</f>
        <v/>
      </c>
      <c r="M43">
        <f>HYPERLINK("https://dexscreener.com/solana/5hWfDEKYxGxpYean8LfDkMzW15Z3FSwZzLjdL3Pvpump?maker=Hg6xLWjinafN9UWitaVVRoGDw5rQhpwiPfHwmAjQcpeJ","https://dexscreener.com/solana/5hWfDEKYxGxpYean8LfDkMzW15Z3FSwZzLjdL3Pvpump?maker=Hg6xLWjinafN9UWitaVVRoGDw5rQhpwiPfHwmAjQcpeJ")</f>
        <v/>
      </c>
    </row>
    <row r="44">
      <c r="A44" t="inlineStr">
        <is>
          <t>Ghy98JNSFr3u65ABkBPj3zdzhpoixNLFo33Lw1trpump</t>
        </is>
      </c>
      <c r="B44" t="inlineStr">
        <is>
          <t>Logos</t>
        </is>
      </c>
      <c r="C44" t="n">
        <v>1</v>
      </c>
      <c r="D44" t="n">
        <v>-2</v>
      </c>
      <c r="E44" t="n">
        <v>-0.8100000000000001</v>
      </c>
      <c r="F44" t="n">
        <v>2.48</v>
      </c>
      <c r="G44" t="n">
        <v>0</v>
      </c>
      <c r="H44" t="n">
        <v>1</v>
      </c>
      <c r="I44" t="n">
        <v>0</v>
      </c>
      <c r="J44" t="n">
        <v>-1</v>
      </c>
      <c r="K44" t="n">
        <v>-1</v>
      </c>
      <c r="L44">
        <f>HYPERLINK("https://www.defined.fi/sol/Ghy98JNSFr3u65ABkBPj3zdzhpoixNLFo33Lw1trpump?maker=Hg6xLWjinafN9UWitaVVRoGDw5rQhpwiPfHwmAjQcpeJ","https://www.defined.fi/sol/Ghy98JNSFr3u65ABkBPj3zdzhpoixNLFo33Lw1trpump?maker=Hg6xLWjinafN9UWitaVVRoGDw5rQhpwiPfHwmAjQcpeJ")</f>
        <v/>
      </c>
      <c r="M44">
        <f>HYPERLINK("https://dexscreener.com/solana/Ghy98JNSFr3u65ABkBPj3zdzhpoixNLFo33Lw1trpump?maker=Hg6xLWjinafN9UWitaVVRoGDw5rQhpwiPfHwmAjQcpeJ","https://dexscreener.com/solana/Ghy98JNSFr3u65ABkBPj3zdzhpoixNLFo33Lw1trpump?maker=Hg6xLWjinafN9UWitaVVRoGDw5rQhpwiPfHwmAjQcpeJ")</f>
        <v/>
      </c>
    </row>
    <row r="45">
      <c r="A45" t="inlineStr">
        <is>
          <t>41revsxLUZnoiUQoMT9eBVCzi4cs8Xbs48rp53gcpump</t>
        </is>
      </c>
      <c r="B45" t="inlineStr">
        <is>
          <t>ROKO</t>
        </is>
      </c>
      <c r="C45" t="n">
        <v>1</v>
      </c>
      <c r="D45" t="n">
        <v>-5.25</v>
      </c>
      <c r="E45" t="n">
        <v>-0.62</v>
      </c>
      <c r="F45" t="n">
        <v>8.49</v>
      </c>
      <c r="G45" t="n">
        <v>3.24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HYPERLINK("https://www.defined.fi/sol/41revsxLUZnoiUQoMT9eBVCzi4cs8Xbs48rp53gcpump?maker=Hg6xLWjinafN9UWitaVVRoGDw5rQhpwiPfHwmAjQcpeJ","https://www.defined.fi/sol/41revsxLUZnoiUQoMT9eBVCzi4cs8Xbs48rp53gcpump?maker=Hg6xLWjinafN9UWitaVVRoGDw5rQhpwiPfHwmAjQcpeJ")</f>
        <v/>
      </c>
      <c r="M45">
        <f>HYPERLINK("https://dexscreener.com/solana/41revsxLUZnoiUQoMT9eBVCzi4cs8Xbs48rp53gcpump?maker=Hg6xLWjinafN9UWitaVVRoGDw5rQhpwiPfHwmAjQcpeJ","https://dexscreener.com/solana/41revsxLUZnoiUQoMT9eBVCzi4cs8Xbs48rp53gcpump?maker=Hg6xLWjinafN9UWitaVVRoGDw5rQhpwiPfHwmAjQcpeJ")</f>
        <v/>
      </c>
    </row>
    <row r="46">
      <c r="A46" t="inlineStr">
        <is>
          <t>J5tXLKfpQtGwtpkUfgghmtvfMbcAairCXR8KuDhipump</t>
        </is>
      </c>
      <c r="B46" t="inlineStr">
        <is>
          <t>BabyChad</t>
        </is>
      </c>
      <c r="C46" t="n">
        <v>1</v>
      </c>
      <c r="D46" t="n">
        <v>-4.39</v>
      </c>
      <c r="E46" t="n">
        <v>-0.45</v>
      </c>
      <c r="F46" t="n">
        <v>9.67</v>
      </c>
      <c r="G46" t="n">
        <v>5.28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HYPERLINK("https://www.defined.fi/sol/J5tXLKfpQtGwtpkUfgghmtvfMbcAairCXR8KuDhipump?maker=Hg6xLWjinafN9UWitaVVRoGDw5rQhpwiPfHwmAjQcpeJ","https://www.defined.fi/sol/J5tXLKfpQtGwtpkUfgghmtvfMbcAairCXR8KuDhipump?maker=Hg6xLWjinafN9UWitaVVRoGDw5rQhpwiPfHwmAjQcpeJ")</f>
        <v/>
      </c>
      <c r="M46">
        <f>HYPERLINK("https://dexscreener.com/solana/J5tXLKfpQtGwtpkUfgghmtvfMbcAairCXR8KuDhipump?maker=Hg6xLWjinafN9UWitaVVRoGDw5rQhpwiPfHwmAjQcpeJ","https://dexscreener.com/solana/J5tXLKfpQtGwtpkUfgghmtvfMbcAairCXR8KuDhipump?maker=Hg6xLWjinafN9UWitaVVRoGDw5rQhpwiPfHwmAjQcpeJ")</f>
        <v/>
      </c>
    </row>
    <row r="47">
      <c r="A47" t="inlineStr">
        <is>
          <t>4NgSY5hPhzDivgpxj9YRf3jFMH4wAJuPPAKhEtWApump</t>
        </is>
      </c>
      <c r="B47" t="inlineStr">
        <is>
          <t>Ringpiece</t>
        </is>
      </c>
      <c r="C47" t="n">
        <v>1</v>
      </c>
      <c r="D47" t="n">
        <v>-27.51</v>
      </c>
      <c r="E47" t="n">
        <v>-0.83</v>
      </c>
      <c r="F47" t="n">
        <v>33.27</v>
      </c>
      <c r="G47" t="n">
        <v>5.76</v>
      </c>
      <c r="H47" t="n">
        <v>5</v>
      </c>
      <c r="I47" t="n">
        <v>1</v>
      </c>
      <c r="J47" t="n">
        <v>-1</v>
      </c>
      <c r="K47" t="n">
        <v>-1</v>
      </c>
      <c r="L47">
        <f>HYPERLINK("https://www.defined.fi/sol/4NgSY5hPhzDivgpxj9YRf3jFMH4wAJuPPAKhEtWApump?maker=Hg6xLWjinafN9UWitaVVRoGDw5rQhpwiPfHwmAjQcpeJ","https://www.defined.fi/sol/4NgSY5hPhzDivgpxj9YRf3jFMH4wAJuPPAKhEtWApump?maker=Hg6xLWjinafN9UWitaVVRoGDw5rQhpwiPfHwmAjQcpeJ")</f>
        <v/>
      </c>
      <c r="M47">
        <f>HYPERLINK("https://dexscreener.com/solana/4NgSY5hPhzDivgpxj9YRf3jFMH4wAJuPPAKhEtWApump?maker=Hg6xLWjinafN9UWitaVVRoGDw5rQhpwiPfHwmAjQcpeJ","https://dexscreener.com/solana/4NgSY5hPhzDivgpxj9YRf3jFMH4wAJuPPAKhEtWApump?maker=Hg6xLWjinafN9UWitaVVRoGDw5rQhpwiPfHwmAjQcpeJ")</f>
        <v/>
      </c>
    </row>
    <row r="48">
      <c r="A48" t="inlineStr">
        <is>
          <t>EHQabKUHqAnGCXSraJQSFJJUs6UjREHNwGKbHFRapump</t>
        </is>
      </c>
      <c r="B48" t="inlineStr">
        <is>
          <t>GMDOG</t>
        </is>
      </c>
      <c r="C48" t="n">
        <v>1</v>
      </c>
      <c r="D48" t="n">
        <v>-1.58</v>
      </c>
      <c r="E48" t="n">
        <v>-0.8100000000000001</v>
      </c>
      <c r="F48" t="n">
        <v>1.96</v>
      </c>
      <c r="G48" t="n">
        <v>0</v>
      </c>
      <c r="H48" t="n">
        <v>2</v>
      </c>
      <c r="I48" t="n">
        <v>0</v>
      </c>
      <c r="J48" t="n">
        <v>-1</v>
      </c>
      <c r="K48" t="n">
        <v>-1</v>
      </c>
      <c r="L48">
        <f>HYPERLINK("https://www.defined.fi/sol/EHQabKUHqAnGCXSraJQSFJJUs6UjREHNwGKbHFRapump?maker=Hg6xLWjinafN9UWitaVVRoGDw5rQhpwiPfHwmAjQcpeJ","https://www.defined.fi/sol/EHQabKUHqAnGCXSraJQSFJJUs6UjREHNwGKbHFRapump?maker=Hg6xLWjinafN9UWitaVVRoGDw5rQhpwiPfHwmAjQcpeJ")</f>
        <v/>
      </c>
      <c r="M48">
        <f>HYPERLINK("https://dexscreener.com/solana/EHQabKUHqAnGCXSraJQSFJJUs6UjREHNwGKbHFRapump?maker=Hg6xLWjinafN9UWitaVVRoGDw5rQhpwiPfHwmAjQcpeJ","https://dexscreener.com/solana/EHQabKUHqAnGCXSraJQSFJJUs6UjREHNwGKbHFRapump?maker=Hg6xLWjinafN9UWitaVVRoGDw5rQhpwiPfHwmAjQcpeJ")</f>
        <v/>
      </c>
    </row>
    <row r="49">
      <c r="A49" t="inlineStr">
        <is>
          <t>9Ufjjc48h8LHnd5nr5YJqy5T1QBzymUFVdwzmGJTpump</t>
        </is>
      </c>
      <c r="B49" t="inlineStr">
        <is>
          <t>PvP</t>
        </is>
      </c>
      <c r="C49" t="n">
        <v>1</v>
      </c>
      <c r="D49" t="n">
        <v>-3.63</v>
      </c>
      <c r="E49" t="n">
        <v>-1</v>
      </c>
      <c r="F49" t="n">
        <v>4.06</v>
      </c>
      <c r="G49" t="n">
        <v>0</v>
      </c>
      <c r="H49" t="n">
        <v>1</v>
      </c>
      <c r="I49" t="n">
        <v>0</v>
      </c>
      <c r="J49" t="n">
        <v>-1</v>
      </c>
      <c r="K49" t="n">
        <v>-1</v>
      </c>
      <c r="L49">
        <f>HYPERLINK("https://www.defined.fi/sol/9Ufjjc48h8LHnd5nr5YJqy5T1QBzymUFVdwzmGJTpump?maker=Hg6xLWjinafN9UWitaVVRoGDw5rQhpwiPfHwmAjQcpeJ","https://www.defined.fi/sol/9Ufjjc48h8LHnd5nr5YJqy5T1QBzymUFVdwzmGJTpump?maker=Hg6xLWjinafN9UWitaVVRoGDw5rQhpwiPfHwmAjQcpeJ")</f>
        <v/>
      </c>
      <c r="M49">
        <f>HYPERLINK("https://dexscreener.com/solana/9Ufjjc48h8LHnd5nr5YJqy5T1QBzymUFVdwzmGJTpump?maker=Hg6xLWjinafN9UWitaVVRoGDw5rQhpwiPfHwmAjQcpeJ","https://dexscreener.com/solana/9Ufjjc48h8LHnd5nr5YJqy5T1QBzymUFVdwzmGJTpump?maker=Hg6xLWjinafN9UWitaVVRoGDw5rQhpwiPfHwmAjQcpeJ")</f>
        <v/>
      </c>
    </row>
    <row r="50">
      <c r="A50" t="inlineStr">
        <is>
          <t>B2kKQ651QmEFrdWniRibR8knAtyL44KRtozVS8Rvpump</t>
        </is>
      </c>
      <c r="B50" t="inlineStr">
        <is>
          <t>REPLY</t>
        </is>
      </c>
      <c r="C50" t="n">
        <v>1</v>
      </c>
      <c r="D50" t="n">
        <v>-0.872</v>
      </c>
      <c r="E50" t="n">
        <v>-1</v>
      </c>
      <c r="F50" t="n">
        <v>1.35</v>
      </c>
      <c r="G50" t="n">
        <v>0</v>
      </c>
      <c r="H50" t="n">
        <v>1</v>
      </c>
      <c r="I50" t="n">
        <v>0</v>
      </c>
      <c r="J50" t="n">
        <v>-1</v>
      </c>
      <c r="K50" t="n">
        <v>-1</v>
      </c>
      <c r="L50">
        <f>HYPERLINK("https://www.defined.fi/sol/B2kKQ651QmEFrdWniRibR8knAtyL44KRtozVS8Rvpump?maker=Hg6xLWjinafN9UWitaVVRoGDw5rQhpwiPfHwmAjQcpeJ","https://www.defined.fi/sol/B2kKQ651QmEFrdWniRibR8knAtyL44KRtozVS8Rvpump?maker=Hg6xLWjinafN9UWitaVVRoGDw5rQhpwiPfHwmAjQcpeJ")</f>
        <v/>
      </c>
      <c r="M50">
        <f>HYPERLINK("https://dexscreener.com/solana/B2kKQ651QmEFrdWniRibR8knAtyL44KRtozVS8Rvpump?maker=Hg6xLWjinafN9UWitaVVRoGDw5rQhpwiPfHwmAjQcpeJ","https://dexscreener.com/solana/B2kKQ651QmEFrdWniRibR8knAtyL44KRtozVS8Rvpump?maker=Hg6xLWjinafN9UWitaVVRoGDw5rQhpwiPfHwmAjQcpeJ")</f>
        <v/>
      </c>
    </row>
    <row r="51">
      <c r="A51" t="inlineStr">
        <is>
          <t>CjbwtzkpJgmnNV3miwcNi5C7XX5MfAKyHN6KReqapump</t>
        </is>
      </c>
      <c r="B51" t="inlineStr">
        <is>
          <t>Falon</t>
        </is>
      </c>
      <c r="C51" t="n">
        <v>1</v>
      </c>
      <c r="D51" t="n">
        <v>-0.126</v>
      </c>
      <c r="E51" t="n">
        <v>-1</v>
      </c>
      <c r="F51" t="n">
        <v>0.777</v>
      </c>
      <c r="G51" t="n">
        <v>0</v>
      </c>
      <c r="H51" t="n">
        <v>2</v>
      </c>
      <c r="I51" t="n">
        <v>0</v>
      </c>
      <c r="J51" t="n">
        <v>-1</v>
      </c>
      <c r="K51" t="n">
        <v>-1</v>
      </c>
      <c r="L51">
        <f>HYPERLINK("https://www.defined.fi/sol/CjbwtzkpJgmnNV3miwcNi5C7XX5MfAKyHN6KReqapump?maker=Hg6xLWjinafN9UWitaVVRoGDw5rQhpwiPfHwmAjQcpeJ","https://www.defined.fi/sol/CjbwtzkpJgmnNV3miwcNi5C7XX5MfAKyHN6KReqapump?maker=Hg6xLWjinafN9UWitaVVRoGDw5rQhpwiPfHwmAjQcpeJ")</f>
        <v/>
      </c>
      <c r="M51">
        <f>HYPERLINK("https://dexscreener.com/solana/CjbwtzkpJgmnNV3miwcNi5C7XX5MfAKyHN6KReqapump?maker=Hg6xLWjinafN9UWitaVVRoGDw5rQhpwiPfHwmAjQcpeJ","https://dexscreener.com/solana/CjbwtzkpJgmnNV3miwcNi5C7XX5MfAKyHN6KReqapump?maker=Hg6xLWjinafN9UWitaVVRoGDw5rQhpwiPfHwmAjQcpeJ")</f>
        <v/>
      </c>
    </row>
    <row r="52">
      <c r="A52" t="inlineStr">
        <is>
          <t>4TLKKfMXGav1wR8cTw7LUKYgYvFMR53As6Fr3c4Spump</t>
        </is>
      </c>
      <c r="B52" t="inlineStr">
        <is>
          <t>KURURU</t>
        </is>
      </c>
      <c r="C52" t="n">
        <v>1</v>
      </c>
      <c r="D52" t="n">
        <v>-2.3</v>
      </c>
      <c r="E52" t="n">
        <v>-1</v>
      </c>
      <c r="F52" t="n">
        <v>2.68</v>
      </c>
      <c r="G52" t="n">
        <v>0</v>
      </c>
      <c r="H52" t="n">
        <v>1</v>
      </c>
      <c r="I52" t="n">
        <v>0</v>
      </c>
      <c r="J52" t="n">
        <v>-1</v>
      </c>
      <c r="K52" t="n">
        <v>-1</v>
      </c>
      <c r="L52">
        <f>HYPERLINK("https://www.defined.fi/sol/4TLKKfMXGav1wR8cTw7LUKYgYvFMR53As6Fr3c4Spump?maker=Hg6xLWjinafN9UWitaVVRoGDw5rQhpwiPfHwmAjQcpeJ","https://www.defined.fi/sol/4TLKKfMXGav1wR8cTw7LUKYgYvFMR53As6Fr3c4Spump?maker=Hg6xLWjinafN9UWitaVVRoGDw5rQhpwiPfHwmAjQcpeJ")</f>
        <v/>
      </c>
      <c r="M52">
        <f>HYPERLINK("https://dexscreener.com/solana/4TLKKfMXGav1wR8cTw7LUKYgYvFMR53As6Fr3c4Spump?maker=Hg6xLWjinafN9UWitaVVRoGDw5rQhpwiPfHwmAjQcpeJ","https://dexscreener.com/solana/4TLKKfMXGav1wR8cTw7LUKYgYvFMR53As6Fr3c4Spump?maker=Hg6xLWjinafN9UWitaVVRoGDw5rQhpwiPfHwmAjQcpeJ")</f>
        <v/>
      </c>
    </row>
    <row r="53">
      <c r="A53" t="inlineStr">
        <is>
          <t>BbeVwJ9gpCZAMwCZf1FeqM6NQHKrGSVHAum8v6iRpump</t>
        </is>
      </c>
      <c r="B53" t="inlineStr">
        <is>
          <t>Simulacra</t>
        </is>
      </c>
      <c r="C53" t="n">
        <v>1</v>
      </c>
      <c r="D53" t="n">
        <v>-0.268</v>
      </c>
      <c r="E53" t="n">
        <v>-1</v>
      </c>
      <c r="F53" t="n">
        <v>0.8070000000000001</v>
      </c>
      <c r="G53" t="n">
        <v>0</v>
      </c>
      <c r="H53" t="n">
        <v>1</v>
      </c>
      <c r="I53" t="n">
        <v>0</v>
      </c>
      <c r="J53" t="n">
        <v>-1</v>
      </c>
      <c r="K53" t="n">
        <v>-1</v>
      </c>
      <c r="L53">
        <f>HYPERLINK("https://www.defined.fi/sol/BbeVwJ9gpCZAMwCZf1FeqM6NQHKrGSVHAum8v6iRpump?maker=Hg6xLWjinafN9UWitaVVRoGDw5rQhpwiPfHwmAjQcpeJ","https://www.defined.fi/sol/BbeVwJ9gpCZAMwCZf1FeqM6NQHKrGSVHAum8v6iRpump?maker=Hg6xLWjinafN9UWitaVVRoGDw5rQhpwiPfHwmAjQcpeJ")</f>
        <v/>
      </c>
      <c r="M53">
        <f>HYPERLINK("https://dexscreener.com/solana/BbeVwJ9gpCZAMwCZf1FeqM6NQHKrGSVHAum8v6iRpump?maker=Hg6xLWjinafN9UWitaVVRoGDw5rQhpwiPfHwmAjQcpeJ","https://dexscreener.com/solana/BbeVwJ9gpCZAMwCZf1FeqM6NQHKrGSVHAum8v6iRpump?maker=Hg6xLWjinafN9UWitaVVRoGDw5rQhpwiPfHwmAjQcpeJ")</f>
        <v/>
      </c>
    </row>
    <row r="54">
      <c r="A54" t="inlineStr">
        <is>
          <t>PD11M8MB8qQUAiWzyEK4JwfS8rt7Set6av6a5JYpump</t>
        </is>
      </c>
      <c r="B54" t="inlineStr">
        <is>
          <t>AICRYNODE</t>
        </is>
      </c>
      <c r="C54" t="n">
        <v>1</v>
      </c>
      <c r="D54" t="n">
        <v>-31.61</v>
      </c>
      <c r="E54" t="n">
        <v>-0.5600000000000001</v>
      </c>
      <c r="F54" t="n">
        <v>56.56</v>
      </c>
      <c r="G54" t="n">
        <v>24.91</v>
      </c>
      <c r="H54" t="n">
        <v>11</v>
      </c>
      <c r="I54" t="n">
        <v>3</v>
      </c>
      <c r="J54" t="n">
        <v>-1</v>
      </c>
      <c r="K54" t="n">
        <v>-1</v>
      </c>
      <c r="L54">
        <f>HYPERLINK("https://www.defined.fi/sol/PD11M8MB8qQUAiWzyEK4JwfS8rt7Set6av6a5JYpump?maker=Hg6xLWjinafN9UWitaVVRoGDw5rQhpwiPfHwmAjQcpeJ","https://www.defined.fi/sol/PD11M8MB8qQUAiWzyEK4JwfS8rt7Set6av6a5JYpump?maker=Hg6xLWjinafN9UWitaVVRoGDw5rQhpwiPfHwmAjQcpeJ")</f>
        <v/>
      </c>
      <c r="M54">
        <f>HYPERLINK("https://dexscreener.com/solana/PD11M8MB8qQUAiWzyEK4JwfS8rt7Set6av6a5JYpump?maker=Hg6xLWjinafN9UWitaVVRoGDw5rQhpwiPfHwmAjQcpeJ","https://dexscreener.com/solana/PD11M8MB8qQUAiWzyEK4JwfS8rt7Set6av6a5JYpump?maker=Hg6xLWjinafN9UWitaVVRoGDw5rQhpwiPfHwmAjQcpeJ")</f>
        <v/>
      </c>
    </row>
    <row r="55">
      <c r="A55" t="inlineStr">
        <is>
          <t>EVgPUtiE6Fg7T6RY16ACmydX7uucpCaqsK3es3u2pump</t>
        </is>
      </c>
      <c r="B55" t="inlineStr">
        <is>
          <t>bhole</t>
        </is>
      </c>
      <c r="C55" t="n">
        <v>1</v>
      </c>
      <c r="D55" t="n">
        <v>-1.58</v>
      </c>
      <c r="E55" t="n">
        <v>-0.33</v>
      </c>
      <c r="F55" t="n">
        <v>4.84</v>
      </c>
      <c r="G55" t="n">
        <v>3.26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HYPERLINK("https://www.defined.fi/sol/EVgPUtiE6Fg7T6RY16ACmydX7uucpCaqsK3es3u2pump?maker=Hg6xLWjinafN9UWitaVVRoGDw5rQhpwiPfHwmAjQcpeJ","https://www.defined.fi/sol/EVgPUtiE6Fg7T6RY16ACmydX7uucpCaqsK3es3u2pump?maker=Hg6xLWjinafN9UWitaVVRoGDw5rQhpwiPfHwmAjQcpeJ")</f>
        <v/>
      </c>
      <c r="M55">
        <f>HYPERLINK("https://dexscreener.com/solana/EVgPUtiE6Fg7T6RY16ACmydX7uucpCaqsK3es3u2pump?maker=Hg6xLWjinafN9UWitaVVRoGDw5rQhpwiPfHwmAjQcpeJ","https://dexscreener.com/solana/EVgPUtiE6Fg7T6RY16ACmydX7uucpCaqsK3es3u2pump?maker=Hg6xLWjinafN9UWitaVVRoGDw5rQhpwiPfHwmAjQcpeJ")</f>
        <v/>
      </c>
    </row>
    <row r="56">
      <c r="A56" t="inlineStr">
        <is>
          <t>FBj8w6byN2n1BPE8oETQRvREYygy533JzFhZv3RRpump</t>
        </is>
      </c>
      <c r="B56" t="inlineStr">
        <is>
          <t>GoatseClub</t>
        </is>
      </c>
      <c r="C56" t="n">
        <v>1</v>
      </c>
      <c r="D56" t="n">
        <v>-3.1</v>
      </c>
      <c r="E56" t="n">
        <v>-1</v>
      </c>
      <c r="F56" t="n">
        <v>4.02</v>
      </c>
      <c r="G56" t="n">
        <v>0.926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HYPERLINK("https://www.defined.fi/sol/FBj8w6byN2n1BPE8oETQRvREYygy533JzFhZv3RRpump?maker=Hg6xLWjinafN9UWitaVVRoGDw5rQhpwiPfHwmAjQcpeJ","https://www.defined.fi/sol/FBj8w6byN2n1BPE8oETQRvREYygy533JzFhZv3RRpump?maker=Hg6xLWjinafN9UWitaVVRoGDw5rQhpwiPfHwmAjQcpeJ")</f>
        <v/>
      </c>
      <c r="M56">
        <f>HYPERLINK("https://dexscreener.com/solana/FBj8w6byN2n1BPE8oETQRvREYygy533JzFhZv3RRpump?maker=Hg6xLWjinafN9UWitaVVRoGDw5rQhpwiPfHwmAjQcpeJ","https://dexscreener.com/solana/FBj8w6byN2n1BPE8oETQRvREYygy533JzFhZv3RRpump?maker=Hg6xLWjinafN9UWitaVVRoGDw5rQhpwiPfHwmAjQcpeJ")</f>
        <v/>
      </c>
    </row>
    <row r="57">
      <c r="A57" t="inlineStr">
        <is>
          <t>CekE2jcGFDMGtYXhAikas1nfWeYuSP1FgHepuh1epump</t>
        </is>
      </c>
      <c r="B57" t="inlineStr">
        <is>
          <t>$BORG</t>
        </is>
      </c>
      <c r="C57" t="n">
        <v>1</v>
      </c>
      <c r="D57" t="n">
        <v>-6.76</v>
      </c>
      <c r="E57" t="n">
        <v>-0.7</v>
      </c>
      <c r="F57" t="n">
        <v>9.68</v>
      </c>
      <c r="G57" t="n">
        <v>2.92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HYPERLINK("https://www.defined.fi/sol/CekE2jcGFDMGtYXhAikas1nfWeYuSP1FgHepuh1epump?maker=Hg6xLWjinafN9UWitaVVRoGDw5rQhpwiPfHwmAjQcpeJ","https://www.defined.fi/sol/CekE2jcGFDMGtYXhAikas1nfWeYuSP1FgHepuh1epump?maker=Hg6xLWjinafN9UWitaVVRoGDw5rQhpwiPfHwmAjQcpeJ")</f>
        <v/>
      </c>
      <c r="M57">
        <f>HYPERLINK("https://dexscreener.com/solana/CekE2jcGFDMGtYXhAikas1nfWeYuSP1FgHepuh1epump?maker=Hg6xLWjinafN9UWitaVVRoGDw5rQhpwiPfHwmAjQcpeJ","https://dexscreener.com/solana/CekE2jcGFDMGtYXhAikas1nfWeYuSP1FgHepuh1epump?maker=Hg6xLWjinafN9UWitaVVRoGDw5rQhpwiPfHwmAjQcpeJ")</f>
        <v/>
      </c>
    </row>
    <row r="58">
      <c r="A58" t="inlineStr">
        <is>
          <t>81hNFKinCbcqq9gwGQ6Jhx3J7cemV5cUeeamonj1pump</t>
        </is>
      </c>
      <c r="B58" t="inlineStr">
        <is>
          <t>iAmTheEdge</t>
        </is>
      </c>
      <c r="C58" t="n">
        <v>2</v>
      </c>
      <c r="D58" t="n">
        <v>-0.249</v>
      </c>
      <c r="E58" t="n">
        <v>-0.13</v>
      </c>
      <c r="F58" t="n">
        <v>1.94</v>
      </c>
      <c r="G58" t="n">
        <v>1.69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HYPERLINK("https://www.defined.fi/sol/81hNFKinCbcqq9gwGQ6Jhx3J7cemV5cUeeamonj1pump?maker=Hg6xLWjinafN9UWitaVVRoGDw5rQhpwiPfHwmAjQcpeJ","https://www.defined.fi/sol/81hNFKinCbcqq9gwGQ6Jhx3J7cemV5cUeeamonj1pump?maker=Hg6xLWjinafN9UWitaVVRoGDw5rQhpwiPfHwmAjQcpeJ")</f>
        <v/>
      </c>
      <c r="M58">
        <f>HYPERLINK("https://dexscreener.com/solana/81hNFKinCbcqq9gwGQ6Jhx3J7cemV5cUeeamonj1pump?maker=Hg6xLWjinafN9UWitaVVRoGDw5rQhpwiPfHwmAjQcpeJ","https://dexscreener.com/solana/81hNFKinCbcqq9gwGQ6Jhx3J7cemV5cUeeamonj1pump?maker=Hg6xLWjinafN9UWitaVVRoGDw5rQhpwiPfHwmAjQcpeJ")</f>
        <v/>
      </c>
    </row>
    <row r="59">
      <c r="A59" t="inlineStr">
        <is>
          <t>CFmx5Qv5mHEvnAeEB7khfaXKdsCTPsM6nNcdHaTdpump</t>
        </is>
      </c>
      <c r="B59" t="inlineStr">
        <is>
          <t>$LAURA</t>
        </is>
      </c>
      <c r="C59" t="n">
        <v>2</v>
      </c>
      <c r="D59" t="n">
        <v>-1.02</v>
      </c>
      <c r="E59" t="n">
        <v>-0.53</v>
      </c>
      <c r="F59" t="n">
        <v>1.92</v>
      </c>
      <c r="G59" t="n">
        <v>0.9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HYPERLINK("https://www.defined.fi/sol/CFmx5Qv5mHEvnAeEB7khfaXKdsCTPsM6nNcdHaTdpump?maker=Hg6xLWjinafN9UWitaVVRoGDw5rQhpwiPfHwmAjQcpeJ","https://www.defined.fi/sol/CFmx5Qv5mHEvnAeEB7khfaXKdsCTPsM6nNcdHaTdpump?maker=Hg6xLWjinafN9UWitaVVRoGDw5rQhpwiPfHwmAjQcpeJ")</f>
        <v/>
      </c>
      <c r="M59">
        <f>HYPERLINK("https://dexscreener.com/solana/CFmx5Qv5mHEvnAeEB7khfaXKdsCTPsM6nNcdHaTdpump?maker=Hg6xLWjinafN9UWitaVVRoGDw5rQhpwiPfHwmAjQcpeJ","https://dexscreener.com/solana/CFmx5Qv5mHEvnAeEB7khfaXKdsCTPsM6nNcdHaTdpump?maker=Hg6xLWjinafN9UWitaVVRoGDw5rQhpwiPfHwmAjQcpeJ")</f>
        <v/>
      </c>
    </row>
    <row r="60">
      <c r="A60" t="inlineStr">
        <is>
          <t>EQqQVg2kp7kcvydu7xYG2DJFFZLjwToWHAq7JZtrpump</t>
        </is>
      </c>
      <c r="B60" t="inlineStr">
        <is>
          <t>Liminal</t>
        </is>
      </c>
      <c r="C60" t="n">
        <v>2</v>
      </c>
      <c r="D60" t="n">
        <v>-9.07</v>
      </c>
      <c r="E60" t="n">
        <v>-0.95</v>
      </c>
      <c r="F60" t="n">
        <v>9.57</v>
      </c>
      <c r="G60" t="n">
        <v>0</v>
      </c>
      <c r="H60" t="n">
        <v>1</v>
      </c>
      <c r="I60" t="n">
        <v>0</v>
      </c>
      <c r="J60" t="n">
        <v>-1</v>
      </c>
      <c r="K60" t="n">
        <v>-1</v>
      </c>
      <c r="L60">
        <f>HYPERLINK("https://www.defined.fi/sol/EQqQVg2kp7kcvydu7xYG2DJFFZLjwToWHAq7JZtrpump?maker=Hg6xLWjinafN9UWitaVVRoGDw5rQhpwiPfHwmAjQcpeJ","https://www.defined.fi/sol/EQqQVg2kp7kcvydu7xYG2DJFFZLjwToWHAq7JZtrpump?maker=Hg6xLWjinafN9UWitaVVRoGDw5rQhpwiPfHwmAjQcpeJ")</f>
        <v/>
      </c>
      <c r="M60">
        <f>HYPERLINK("https://dexscreener.com/solana/EQqQVg2kp7kcvydu7xYG2DJFFZLjwToWHAq7JZtrpump?maker=Hg6xLWjinafN9UWitaVVRoGDw5rQhpwiPfHwmAjQcpeJ","https://dexscreener.com/solana/EQqQVg2kp7kcvydu7xYG2DJFFZLjwToWHAq7JZtrpump?maker=Hg6xLWjinafN9UWitaVVRoGDw5rQhpwiPfHwmAjQcpeJ")</f>
        <v/>
      </c>
    </row>
    <row r="61">
      <c r="A61" t="inlineStr">
        <is>
          <t>2TcXmVvD288B2EaRczyx8Ho5N6NbFtciUPEr2mQv9URy</t>
        </is>
      </c>
      <c r="B61" t="inlineStr">
        <is>
          <t>WeAreAllAi</t>
        </is>
      </c>
      <c r="C61" t="n">
        <v>2</v>
      </c>
      <c r="D61" t="n">
        <v>94.42</v>
      </c>
      <c r="E61" t="n">
        <v>14</v>
      </c>
      <c r="F61" t="n">
        <v>6.6</v>
      </c>
      <c r="G61" t="n">
        <v>10.53</v>
      </c>
      <c r="H61" t="n">
        <v>3</v>
      </c>
      <c r="I61" t="n">
        <v>1</v>
      </c>
      <c r="J61" t="n">
        <v>-1</v>
      </c>
      <c r="K61" t="n">
        <v>-1</v>
      </c>
      <c r="L61">
        <f>HYPERLINK("https://www.defined.fi/sol/2TcXmVvD288B2EaRczyx8Ho5N6NbFtciUPEr2mQv9URy?maker=Hg6xLWjinafN9UWitaVVRoGDw5rQhpwiPfHwmAjQcpeJ","https://www.defined.fi/sol/2TcXmVvD288B2EaRczyx8Ho5N6NbFtciUPEr2mQv9URy?maker=Hg6xLWjinafN9UWitaVVRoGDw5rQhpwiPfHwmAjQcpeJ")</f>
        <v/>
      </c>
      <c r="M61">
        <f>HYPERLINK("https://dexscreener.com/solana/2TcXmVvD288B2EaRczyx8Ho5N6NbFtciUPEr2mQv9URy?maker=Hg6xLWjinafN9UWitaVVRoGDw5rQhpwiPfHwmAjQcpeJ","https://dexscreener.com/solana/2TcXmVvD288B2EaRczyx8Ho5N6NbFtciUPEr2mQv9URy?maker=Hg6xLWjinafN9UWitaVVRoGDw5rQhpwiPfHwmAjQcpeJ")</f>
        <v/>
      </c>
    </row>
    <row r="62">
      <c r="A62" t="inlineStr">
        <is>
          <t>BoAQaykj3LtkM2Brevc7cQcRAzpqcsP47nJ2rkyopump</t>
        </is>
      </c>
      <c r="B62" t="inlineStr">
        <is>
          <t>FOREST</t>
        </is>
      </c>
      <c r="C62" t="n">
        <v>2</v>
      </c>
      <c r="D62" t="n">
        <v>-16.89</v>
      </c>
      <c r="E62" t="n">
        <v>-0.17</v>
      </c>
      <c r="F62" t="n">
        <v>107.46</v>
      </c>
      <c r="G62" t="n">
        <v>85.39</v>
      </c>
      <c r="H62" t="n">
        <v>6</v>
      </c>
      <c r="I62" t="n">
        <v>7</v>
      </c>
      <c r="J62" t="n">
        <v>-1</v>
      </c>
      <c r="K62" t="n">
        <v>-1</v>
      </c>
      <c r="L62">
        <f>HYPERLINK("https://www.defined.fi/sol/BoAQaykj3LtkM2Brevc7cQcRAzpqcsP47nJ2rkyopump?maker=Hg6xLWjinafN9UWitaVVRoGDw5rQhpwiPfHwmAjQcpeJ","https://www.defined.fi/sol/BoAQaykj3LtkM2Brevc7cQcRAzpqcsP47nJ2rkyopump?maker=Hg6xLWjinafN9UWitaVVRoGDw5rQhpwiPfHwmAjQcpeJ")</f>
        <v/>
      </c>
      <c r="M62">
        <f>HYPERLINK("https://dexscreener.com/solana/BoAQaykj3LtkM2Brevc7cQcRAzpqcsP47nJ2rkyopump?maker=Hg6xLWjinafN9UWitaVVRoGDw5rQhpwiPfHwmAjQcpeJ","https://dexscreener.com/solana/BoAQaykj3LtkM2Brevc7cQcRAzpqcsP47nJ2rkyopump?maker=Hg6xLWjinafN9UWitaVVRoGDw5rQhpwiPfHwmAjQcpeJ")</f>
        <v/>
      </c>
    </row>
    <row r="63">
      <c r="A63" t="inlineStr">
        <is>
          <t>3qq54YqAKG3TcrwNHXFSpMCWoL8gmMuPceJ4FG9npump</t>
        </is>
      </c>
      <c r="B63" t="inlineStr">
        <is>
          <t>CLANKER</t>
        </is>
      </c>
      <c r="C63" t="n">
        <v>2</v>
      </c>
      <c r="D63" t="n">
        <v>-19.2</v>
      </c>
      <c r="E63" t="n">
        <v>-0.12</v>
      </c>
      <c r="F63" t="n">
        <v>160.51</v>
      </c>
      <c r="G63" t="n">
        <v>141.31</v>
      </c>
      <c r="H63" t="n">
        <v>19</v>
      </c>
      <c r="I63" t="n">
        <v>11</v>
      </c>
      <c r="J63" t="n">
        <v>-1</v>
      </c>
      <c r="K63" t="n">
        <v>-1</v>
      </c>
      <c r="L63">
        <f>HYPERLINK("https://www.defined.fi/sol/3qq54YqAKG3TcrwNHXFSpMCWoL8gmMuPceJ4FG9npump?maker=Hg6xLWjinafN9UWitaVVRoGDw5rQhpwiPfHwmAjQcpeJ","https://www.defined.fi/sol/3qq54YqAKG3TcrwNHXFSpMCWoL8gmMuPceJ4FG9npump?maker=Hg6xLWjinafN9UWitaVVRoGDw5rQhpwiPfHwmAjQcpeJ")</f>
        <v/>
      </c>
      <c r="M63">
        <f>HYPERLINK("https://dexscreener.com/solana/3qq54YqAKG3TcrwNHXFSpMCWoL8gmMuPceJ4FG9npump?maker=Hg6xLWjinafN9UWitaVVRoGDw5rQhpwiPfHwmAjQcpeJ","https://dexscreener.com/solana/3qq54YqAKG3TcrwNHXFSpMCWoL8gmMuPceJ4FG9npump?maker=Hg6xLWjinafN9UWitaVVRoGDw5rQhpwiPfHwmAjQcpeJ")</f>
        <v/>
      </c>
    </row>
    <row r="64">
      <c r="A64" t="inlineStr">
        <is>
          <t>DPEPsFbcwLhNQP9RWZDCaQUnDtdRjRCAom5gLWa5pump</t>
        </is>
      </c>
      <c r="B64" t="inlineStr">
        <is>
          <t>IOLY</t>
        </is>
      </c>
      <c r="C64" t="n">
        <v>2</v>
      </c>
      <c r="D64" t="n">
        <v>78.63</v>
      </c>
      <c r="E64" t="n">
        <v>1.87</v>
      </c>
      <c r="F64" t="n">
        <v>42.13</v>
      </c>
      <c r="G64" t="n">
        <v>120.75</v>
      </c>
      <c r="H64" t="n">
        <v>8</v>
      </c>
      <c r="I64" t="n">
        <v>11</v>
      </c>
      <c r="J64" t="n">
        <v>-1</v>
      </c>
      <c r="K64" t="n">
        <v>-1</v>
      </c>
      <c r="L64">
        <f>HYPERLINK("https://www.defined.fi/sol/DPEPsFbcwLhNQP9RWZDCaQUnDtdRjRCAom5gLWa5pump?maker=Hg6xLWjinafN9UWitaVVRoGDw5rQhpwiPfHwmAjQcpeJ","https://www.defined.fi/sol/DPEPsFbcwLhNQP9RWZDCaQUnDtdRjRCAom5gLWa5pump?maker=Hg6xLWjinafN9UWitaVVRoGDw5rQhpwiPfHwmAjQcpeJ")</f>
        <v/>
      </c>
      <c r="M64">
        <f>HYPERLINK("https://dexscreener.com/solana/DPEPsFbcwLhNQP9RWZDCaQUnDtdRjRCAom5gLWa5pump?maker=Hg6xLWjinafN9UWitaVVRoGDw5rQhpwiPfHwmAjQcpeJ","https://dexscreener.com/solana/DPEPsFbcwLhNQP9RWZDCaQUnDtdRjRCAom5gLWa5pump?maker=Hg6xLWjinafN9UWitaVVRoGDw5rQhpwiPfHwmAjQcpeJ")</f>
        <v/>
      </c>
    </row>
    <row r="65">
      <c r="A65" t="inlineStr">
        <is>
          <t>AH7RKKZbjsneJyLTMsQxtCKDAEA19iBGRQBj3nwzpump</t>
        </is>
      </c>
      <c r="B65" t="inlineStr">
        <is>
          <t>PROUD</t>
        </is>
      </c>
      <c r="C65" t="n">
        <v>2</v>
      </c>
      <c r="D65" t="n">
        <v>-0.079</v>
      </c>
      <c r="E65" t="n">
        <v>-0.02</v>
      </c>
      <c r="F65" t="n">
        <v>4.74</v>
      </c>
      <c r="G65" t="n">
        <v>4.66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HYPERLINK("https://www.defined.fi/sol/AH7RKKZbjsneJyLTMsQxtCKDAEA19iBGRQBj3nwzpump?maker=Hg6xLWjinafN9UWitaVVRoGDw5rQhpwiPfHwmAjQcpeJ","https://www.defined.fi/sol/AH7RKKZbjsneJyLTMsQxtCKDAEA19iBGRQBj3nwzpump?maker=Hg6xLWjinafN9UWitaVVRoGDw5rQhpwiPfHwmAjQcpeJ")</f>
        <v/>
      </c>
      <c r="M65">
        <f>HYPERLINK("https://dexscreener.com/solana/AH7RKKZbjsneJyLTMsQxtCKDAEA19iBGRQBj3nwzpump?maker=Hg6xLWjinafN9UWitaVVRoGDw5rQhpwiPfHwmAjQcpeJ","https://dexscreener.com/solana/AH7RKKZbjsneJyLTMsQxtCKDAEA19iBGRQBj3nwzpump?maker=Hg6xLWjinafN9UWitaVVRoGDw5rQhpwiPfHwmAjQcpeJ")</f>
        <v/>
      </c>
    </row>
    <row r="66">
      <c r="A66" t="inlineStr">
        <is>
          <t>DR62qNTkq4t1BzFMARsvs2XyvwVHZwN1oh9sYshLpump</t>
        </is>
      </c>
      <c r="B66" t="inlineStr">
        <is>
          <t>Romeo</t>
        </is>
      </c>
      <c r="C66" t="n">
        <v>2</v>
      </c>
      <c r="D66" t="n">
        <v>2.19</v>
      </c>
      <c r="E66" t="n">
        <v>0.21</v>
      </c>
      <c r="F66" t="n">
        <v>10.5</v>
      </c>
      <c r="G66" t="n">
        <v>12.7</v>
      </c>
      <c r="H66" t="n">
        <v>3</v>
      </c>
      <c r="I66" t="n">
        <v>2</v>
      </c>
      <c r="J66" t="n">
        <v>-1</v>
      </c>
      <c r="K66" t="n">
        <v>-1</v>
      </c>
      <c r="L66">
        <f>HYPERLINK("https://www.defined.fi/sol/DR62qNTkq4t1BzFMARsvs2XyvwVHZwN1oh9sYshLpump?maker=Hg6xLWjinafN9UWitaVVRoGDw5rQhpwiPfHwmAjQcpeJ","https://www.defined.fi/sol/DR62qNTkq4t1BzFMARsvs2XyvwVHZwN1oh9sYshLpump?maker=Hg6xLWjinafN9UWitaVVRoGDw5rQhpwiPfHwmAjQcpeJ")</f>
        <v/>
      </c>
      <c r="M66">
        <f>HYPERLINK("https://dexscreener.com/solana/DR62qNTkq4t1BzFMARsvs2XyvwVHZwN1oh9sYshLpump?maker=Hg6xLWjinafN9UWitaVVRoGDw5rQhpwiPfHwmAjQcpeJ","https://dexscreener.com/solana/DR62qNTkq4t1BzFMARsvs2XyvwVHZwN1oh9sYshLpump?maker=Hg6xLWjinafN9UWitaVVRoGDw5rQhpwiPfHwmAjQcpeJ")</f>
        <v/>
      </c>
    </row>
    <row r="67">
      <c r="A67" t="inlineStr">
        <is>
          <t>GQaDVLoi9xe2eQcKqC5c11vRxJWu5askVty1dmzmoy8k</t>
        </is>
      </c>
      <c r="B67" t="inlineStr">
        <is>
          <t>CLIMP</t>
        </is>
      </c>
      <c r="C67" t="n">
        <v>2</v>
      </c>
      <c r="D67" t="n">
        <v>-22.11</v>
      </c>
      <c r="E67" t="n">
        <v>-0.49</v>
      </c>
      <c r="F67" t="n">
        <v>44.99</v>
      </c>
      <c r="G67" t="n">
        <v>23.36</v>
      </c>
      <c r="H67" t="n">
        <v>15</v>
      </c>
      <c r="I67" t="n">
        <v>1</v>
      </c>
      <c r="J67" t="n">
        <v>-1</v>
      </c>
      <c r="K67" t="n">
        <v>-1</v>
      </c>
      <c r="L67">
        <f>HYPERLINK("https://www.defined.fi/sol/GQaDVLoi9xe2eQcKqC5c11vRxJWu5askVty1dmzmoy8k?maker=Hg6xLWjinafN9UWitaVVRoGDw5rQhpwiPfHwmAjQcpeJ","https://www.defined.fi/sol/GQaDVLoi9xe2eQcKqC5c11vRxJWu5askVty1dmzmoy8k?maker=Hg6xLWjinafN9UWitaVVRoGDw5rQhpwiPfHwmAjQcpeJ")</f>
        <v/>
      </c>
      <c r="M67">
        <f>HYPERLINK("https://dexscreener.com/solana/GQaDVLoi9xe2eQcKqC5c11vRxJWu5askVty1dmzmoy8k?maker=Hg6xLWjinafN9UWitaVVRoGDw5rQhpwiPfHwmAjQcpeJ","https://dexscreener.com/solana/GQaDVLoi9xe2eQcKqC5c11vRxJWu5askVty1dmzmoy8k?maker=Hg6xLWjinafN9UWitaVVRoGDw5rQhpwiPfHwmAjQcpeJ")</f>
        <v/>
      </c>
    </row>
    <row r="68">
      <c r="A68" t="inlineStr">
        <is>
          <t>8wZvGcGePvWEa8tKQUYctMXFSkqS39scozVU9xBVrUjY</t>
        </is>
      </c>
      <c r="B68" t="inlineStr">
        <is>
          <t>Remilia</t>
        </is>
      </c>
      <c r="C68" t="n">
        <v>3</v>
      </c>
      <c r="D68" t="n">
        <v>0.931</v>
      </c>
      <c r="E68" t="n">
        <v>0.02</v>
      </c>
      <c r="F68" t="n">
        <v>45.53</v>
      </c>
      <c r="G68" t="n">
        <v>49.84</v>
      </c>
      <c r="H68" t="n">
        <v>6</v>
      </c>
      <c r="I68" t="n">
        <v>2</v>
      </c>
      <c r="J68" t="n">
        <v>-1</v>
      </c>
      <c r="K68" t="n">
        <v>-1</v>
      </c>
      <c r="L68">
        <f>HYPERLINK("https://www.defined.fi/sol/8wZvGcGePvWEa8tKQUYctMXFSkqS39scozVU9xBVrUjY?maker=Hg6xLWjinafN9UWitaVVRoGDw5rQhpwiPfHwmAjQcpeJ","https://www.defined.fi/sol/8wZvGcGePvWEa8tKQUYctMXFSkqS39scozVU9xBVrUjY?maker=Hg6xLWjinafN9UWitaVVRoGDw5rQhpwiPfHwmAjQcpeJ")</f>
        <v/>
      </c>
      <c r="M68">
        <f>HYPERLINK("https://dexscreener.com/solana/8wZvGcGePvWEa8tKQUYctMXFSkqS39scozVU9xBVrUjY?maker=Hg6xLWjinafN9UWitaVVRoGDw5rQhpwiPfHwmAjQcpeJ","https://dexscreener.com/solana/8wZvGcGePvWEa8tKQUYctMXFSkqS39scozVU9xBVrUjY?maker=Hg6xLWjinafN9UWitaVVRoGDw5rQhpwiPfHwmAjQcpeJ")</f>
        <v/>
      </c>
    </row>
    <row r="69">
      <c r="A69" t="inlineStr">
        <is>
          <t>9qKJHu4rWSKvK8uEG6N691uhvSaGmT1ymAtHZJcRpump</t>
        </is>
      </c>
      <c r="B69" t="inlineStr">
        <is>
          <t>NINJA</t>
        </is>
      </c>
      <c r="C69" t="n">
        <v>3</v>
      </c>
      <c r="D69" t="n">
        <v>-2.86</v>
      </c>
      <c r="E69" t="n">
        <v>-0.68</v>
      </c>
      <c r="F69" t="n">
        <v>4.19</v>
      </c>
      <c r="G69" t="n">
        <v>1.33</v>
      </c>
      <c r="H69" t="n">
        <v>2</v>
      </c>
      <c r="I69" t="n">
        <v>1</v>
      </c>
      <c r="J69" t="n">
        <v>-1</v>
      </c>
      <c r="K69" t="n">
        <v>-1</v>
      </c>
      <c r="L69">
        <f>HYPERLINK("https://www.defined.fi/sol/9qKJHu4rWSKvK8uEG6N691uhvSaGmT1ymAtHZJcRpump?maker=Hg6xLWjinafN9UWitaVVRoGDw5rQhpwiPfHwmAjQcpeJ","https://www.defined.fi/sol/9qKJHu4rWSKvK8uEG6N691uhvSaGmT1ymAtHZJcRpump?maker=Hg6xLWjinafN9UWitaVVRoGDw5rQhpwiPfHwmAjQcpeJ")</f>
        <v/>
      </c>
      <c r="M69">
        <f>HYPERLINK("https://dexscreener.com/solana/9qKJHu4rWSKvK8uEG6N691uhvSaGmT1ymAtHZJcRpump?maker=Hg6xLWjinafN9UWitaVVRoGDw5rQhpwiPfHwmAjQcpeJ","https://dexscreener.com/solana/9qKJHu4rWSKvK8uEG6N691uhvSaGmT1ymAtHZJcRpump?maker=Hg6xLWjinafN9UWitaVVRoGDw5rQhpwiPfHwmAjQcpeJ")</f>
        <v/>
      </c>
    </row>
    <row r="70">
      <c r="A70" t="inlineStr">
        <is>
          <t>9Q8BNPzujkGcrGnybA2BqB5xh3Q3cYUGYmfnz2bYpump</t>
        </is>
      </c>
      <c r="B70" t="inlineStr">
        <is>
          <t>RLTY</t>
        </is>
      </c>
      <c r="C70" t="n">
        <v>3</v>
      </c>
      <c r="D70" t="n">
        <v>-4.38</v>
      </c>
      <c r="E70" t="n">
        <v>-0.9399999999999999</v>
      </c>
      <c r="F70" t="n">
        <v>4.67</v>
      </c>
      <c r="G70" t="n">
        <v>0</v>
      </c>
      <c r="H70" t="n">
        <v>2</v>
      </c>
      <c r="I70" t="n">
        <v>0</v>
      </c>
      <c r="J70" t="n">
        <v>-1</v>
      </c>
      <c r="K70" t="n">
        <v>-1</v>
      </c>
      <c r="L70">
        <f>HYPERLINK("https://www.defined.fi/sol/9Q8BNPzujkGcrGnybA2BqB5xh3Q3cYUGYmfnz2bYpump?maker=Hg6xLWjinafN9UWitaVVRoGDw5rQhpwiPfHwmAjQcpeJ","https://www.defined.fi/sol/9Q8BNPzujkGcrGnybA2BqB5xh3Q3cYUGYmfnz2bYpump?maker=Hg6xLWjinafN9UWitaVVRoGDw5rQhpwiPfHwmAjQcpeJ")</f>
        <v/>
      </c>
      <c r="M70">
        <f>HYPERLINK("https://dexscreener.com/solana/9Q8BNPzujkGcrGnybA2BqB5xh3Q3cYUGYmfnz2bYpump?maker=Hg6xLWjinafN9UWitaVVRoGDw5rQhpwiPfHwmAjQcpeJ","https://dexscreener.com/solana/9Q8BNPzujkGcrGnybA2BqB5xh3Q3cYUGYmfnz2bYpump?maker=Hg6xLWjinafN9UWitaVVRoGDw5rQhpwiPfHwmAjQcpeJ")</f>
        <v/>
      </c>
    </row>
    <row r="71">
      <c r="A71" t="inlineStr">
        <is>
          <t>9CA4oDuvnP5oULiechySPf6FxnNS7JmG1VL19X5spump</t>
        </is>
      </c>
      <c r="B71" t="inlineStr">
        <is>
          <t>KIRK</t>
        </is>
      </c>
      <c r="C71" t="n">
        <v>3</v>
      </c>
      <c r="D71" t="n">
        <v>-6.36</v>
      </c>
      <c r="E71" t="n">
        <v>-0.66</v>
      </c>
      <c r="F71" t="n">
        <v>9.699999999999999</v>
      </c>
      <c r="G71" t="n">
        <v>3.34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HYPERLINK("https://www.defined.fi/sol/9CA4oDuvnP5oULiechySPf6FxnNS7JmG1VL19X5spump?maker=Hg6xLWjinafN9UWitaVVRoGDw5rQhpwiPfHwmAjQcpeJ","https://www.defined.fi/sol/9CA4oDuvnP5oULiechySPf6FxnNS7JmG1VL19X5spump?maker=Hg6xLWjinafN9UWitaVVRoGDw5rQhpwiPfHwmAjQcpeJ")</f>
        <v/>
      </c>
      <c r="M71">
        <f>HYPERLINK("https://dexscreener.com/solana/9CA4oDuvnP5oULiechySPf6FxnNS7JmG1VL19X5spump?maker=Hg6xLWjinafN9UWitaVVRoGDw5rQhpwiPfHwmAjQcpeJ","https://dexscreener.com/solana/9CA4oDuvnP5oULiechySPf6FxnNS7JmG1VL19X5spump?maker=Hg6xLWjinafN9UWitaVVRoGDw5rQhpwiPfHwmAjQcpeJ")</f>
        <v/>
      </c>
    </row>
    <row r="72">
      <c r="A72" t="inlineStr">
        <is>
          <t>kiPmaadNP5rVD6rGPZ89FCpZWDDYCebYMaub78ipump</t>
        </is>
      </c>
      <c r="B72" t="inlineStr">
        <is>
          <t>BLU</t>
        </is>
      </c>
      <c r="C72" t="n">
        <v>3</v>
      </c>
      <c r="D72" t="n">
        <v>-3.72</v>
      </c>
      <c r="E72" t="n">
        <v>-1</v>
      </c>
      <c r="F72" t="n">
        <v>4.78</v>
      </c>
      <c r="G72" t="n">
        <v>1.06</v>
      </c>
      <c r="H72" t="n">
        <v>2</v>
      </c>
      <c r="I72" t="n">
        <v>1</v>
      </c>
      <c r="J72" t="n">
        <v>-1</v>
      </c>
      <c r="K72" t="n">
        <v>-1</v>
      </c>
      <c r="L72">
        <f>HYPERLINK("https://www.defined.fi/sol/kiPmaadNP5rVD6rGPZ89FCpZWDDYCebYMaub78ipump?maker=Hg6xLWjinafN9UWitaVVRoGDw5rQhpwiPfHwmAjQcpeJ","https://www.defined.fi/sol/kiPmaadNP5rVD6rGPZ89FCpZWDDYCebYMaub78ipump?maker=Hg6xLWjinafN9UWitaVVRoGDw5rQhpwiPfHwmAjQcpeJ")</f>
        <v/>
      </c>
      <c r="M72">
        <f>HYPERLINK("https://dexscreener.com/solana/kiPmaadNP5rVD6rGPZ89FCpZWDDYCebYMaub78ipump?maker=Hg6xLWjinafN9UWitaVVRoGDw5rQhpwiPfHwmAjQcpeJ","https://dexscreener.com/solana/kiPmaadNP5rVD6rGPZ89FCpZWDDYCebYMaub78ipump?maker=Hg6xLWjinafN9UWitaVVRoGDw5rQhpwiPfHwmAjQcpeJ")</f>
        <v/>
      </c>
    </row>
    <row r="73">
      <c r="A73" t="inlineStr">
        <is>
          <t>36zN53i2sBUZV1SuUtpe66aC8kh8WbJTanhsBkRJpump</t>
        </is>
      </c>
      <c r="B73" t="inlineStr">
        <is>
          <t>GGOAT</t>
        </is>
      </c>
      <c r="C73" t="n">
        <v>3</v>
      </c>
      <c r="D73" t="n">
        <v>-11.45</v>
      </c>
      <c r="E73" t="n">
        <v>-0.9</v>
      </c>
      <c r="F73" t="n">
        <v>12.66</v>
      </c>
      <c r="G73" t="n">
        <v>1.21</v>
      </c>
      <c r="H73" t="n">
        <v>2</v>
      </c>
      <c r="I73" t="n">
        <v>1</v>
      </c>
      <c r="J73" t="n">
        <v>-1</v>
      </c>
      <c r="K73" t="n">
        <v>-1</v>
      </c>
      <c r="L73">
        <f>HYPERLINK("https://www.defined.fi/sol/36zN53i2sBUZV1SuUtpe66aC8kh8WbJTanhsBkRJpump?maker=Hg6xLWjinafN9UWitaVVRoGDw5rQhpwiPfHwmAjQcpeJ","https://www.defined.fi/sol/36zN53i2sBUZV1SuUtpe66aC8kh8WbJTanhsBkRJpump?maker=Hg6xLWjinafN9UWitaVVRoGDw5rQhpwiPfHwmAjQcpeJ")</f>
        <v/>
      </c>
      <c r="M73">
        <f>HYPERLINK("https://dexscreener.com/solana/36zN53i2sBUZV1SuUtpe66aC8kh8WbJTanhsBkRJpump?maker=Hg6xLWjinafN9UWitaVVRoGDw5rQhpwiPfHwmAjQcpeJ","https://dexscreener.com/solana/36zN53i2sBUZV1SuUtpe66aC8kh8WbJTanhsBkRJpump?maker=Hg6xLWjinafN9UWitaVVRoGDw5rQhpwiPfHwmAjQcpeJ")</f>
        <v/>
      </c>
    </row>
    <row r="74">
      <c r="A74" t="inlineStr">
        <is>
          <t>8sj6CvKd8tZttApYFpDKfTrA2osx1eemhemK1YMbpump</t>
        </is>
      </c>
      <c r="B74" t="inlineStr">
        <is>
          <t>DINGUS</t>
        </is>
      </c>
      <c r="C74" t="n">
        <v>3</v>
      </c>
      <c r="D74" t="n">
        <v>-11.97</v>
      </c>
      <c r="E74" t="n">
        <v>-0.84</v>
      </c>
      <c r="F74" t="n">
        <v>14.23</v>
      </c>
      <c r="G74" t="n">
        <v>2.26</v>
      </c>
      <c r="H74" t="n">
        <v>3</v>
      </c>
      <c r="I74" t="n">
        <v>1</v>
      </c>
      <c r="J74" t="n">
        <v>-1</v>
      </c>
      <c r="K74" t="n">
        <v>-1</v>
      </c>
      <c r="L74">
        <f>HYPERLINK("https://www.defined.fi/sol/8sj6CvKd8tZttApYFpDKfTrA2osx1eemhemK1YMbpump?maker=Hg6xLWjinafN9UWitaVVRoGDw5rQhpwiPfHwmAjQcpeJ","https://www.defined.fi/sol/8sj6CvKd8tZttApYFpDKfTrA2osx1eemhemK1YMbpump?maker=Hg6xLWjinafN9UWitaVVRoGDw5rQhpwiPfHwmAjQcpeJ")</f>
        <v/>
      </c>
      <c r="M74">
        <f>HYPERLINK("https://dexscreener.com/solana/8sj6CvKd8tZttApYFpDKfTrA2osx1eemhemK1YMbpump?maker=Hg6xLWjinafN9UWitaVVRoGDw5rQhpwiPfHwmAjQcpeJ","https://dexscreener.com/solana/8sj6CvKd8tZttApYFpDKfTrA2osx1eemhemK1YMbpump?maker=Hg6xLWjinafN9UWitaVVRoGDw5rQhpwiPfHwmAjQcpeJ")</f>
        <v/>
      </c>
    </row>
    <row r="75">
      <c r="A75" t="inlineStr">
        <is>
          <t>GFJfGXKMZb9PWRMXWSb4WAkguiokknpu72v4KQwPmdqA</t>
        </is>
      </c>
      <c r="B75" t="inlineStr">
        <is>
          <t>BOOS</t>
        </is>
      </c>
      <c r="C75" t="n">
        <v>3</v>
      </c>
      <c r="D75" t="n">
        <v>-10.84</v>
      </c>
      <c r="E75" t="n">
        <v>-0.5600000000000001</v>
      </c>
      <c r="F75" t="n">
        <v>19.52</v>
      </c>
      <c r="G75" t="n">
        <v>8.68</v>
      </c>
      <c r="H75" t="n">
        <v>4</v>
      </c>
      <c r="I75" t="n">
        <v>1</v>
      </c>
      <c r="J75" t="n">
        <v>-1</v>
      </c>
      <c r="K75" t="n">
        <v>-1</v>
      </c>
      <c r="L75">
        <f>HYPERLINK("https://www.defined.fi/sol/GFJfGXKMZb9PWRMXWSb4WAkguiokknpu72v4KQwPmdqA?maker=Hg6xLWjinafN9UWitaVVRoGDw5rQhpwiPfHwmAjQcpeJ","https://www.defined.fi/sol/GFJfGXKMZb9PWRMXWSb4WAkguiokknpu72v4KQwPmdqA?maker=Hg6xLWjinafN9UWitaVVRoGDw5rQhpwiPfHwmAjQcpeJ")</f>
        <v/>
      </c>
      <c r="M75">
        <f>HYPERLINK("https://dexscreener.com/solana/GFJfGXKMZb9PWRMXWSb4WAkguiokknpu72v4KQwPmdqA?maker=Hg6xLWjinafN9UWitaVVRoGDw5rQhpwiPfHwmAjQcpeJ","https://dexscreener.com/solana/GFJfGXKMZb9PWRMXWSb4WAkguiokknpu72v4KQwPmdqA?maker=Hg6xLWjinafN9UWitaVVRoGDw5rQhpwiPfHwmAjQcpeJ")</f>
        <v/>
      </c>
    </row>
    <row r="76">
      <c r="A76" t="inlineStr">
        <is>
          <t>6eN1RvN5xo8najYpou5tjJ7hcLweontu5EHPqSJBpump</t>
        </is>
      </c>
      <c r="B76" t="inlineStr">
        <is>
          <t>Uman</t>
        </is>
      </c>
      <c r="C76" t="n">
        <v>3</v>
      </c>
      <c r="D76" t="n">
        <v>-0.729</v>
      </c>
      <c r="E76" t="n">
        <v>-0.06</v>
      </c>
      <c r="F76" t="n">
        <v>11.67</v>
      </c>
      <c r="G76" t="n">
        <v>10.94</v>
      </c>
      <c r="H76" t="n">
        <v>3</v>
      </c>
      <c r="I76" t="n">
        <v>1</v>
      </c>
      <c r="J76" t="n">
        <v>-1</v>
      </c>
      <c r="K76" t="n">
        <v>-1</v>
      </c>
      <c r="L76">
        <f>HYPERLINK("https://www.defined.fi/sol/6eN1RvN5xo8najYpou5tjJ7hcLweontu5EHPqSJBpump?maker=Hg6xLWjinafN9UWitaVVRoGDw5rQhpwiPfHwmAjQcpeJ","https://www.defined.fi/sol/6eN1RvN5xo8najYpou5tjJ7hcLweontu5EHPqSJBpump?maker=Hg6xLWjinafN9UWitaVVRoGDw5rQhpwiPfHwmAjQcpeJ")</f>
        <v/>
      </c>
      <c r="M76">
        <f>HYPERLINK("https://dexscreener.com/solana/6eN1RvN5xo8najYpou5tjJ7hcLweontu5EHPqSJBpump?maker=Hg6xLWjinafN9UWitaVVRoGDw5rQhpwiPfHwmAjQcpeJ","https://dexscreener.com/solana/6eN1RvN5xo8najYpou5tjJ7hcLweontu5EHPqSJBpump?maker=Hg6xLWjinafN9UWitaVVRoGDw5rQhpwiPfHwmAjQcpeJ")</f>
        <v/>
      </c>
    </row>
    <row r="77">
      <c r="A77" t="inlineStr">
        <is>
          <t>HuiVprCHCucHUb5bX6EXFJd7wuwvdASFzzge4ahXpump</t>
        </is>
      </c>
      <c r="B77" t="inlineStr">
        <is>
          <t>Tilly</t>
        </is>
      </c>
      <c r="C77" t="n">
        <v>3</v>
      </c>
      <c r="D77" t="n">
        <v>-5.01</v>
      </c>
      <c r="E77" t="n">
        <v>-0.57</v>
      </c>
      <c r="F77" t="n">
        <v>8.720000000000001</v>
      </c>
      <c r="G77" t="n">
        <v>3.71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HYPERLINK("https://www.defined.fi/sol/HuiVprCHCucHUb5bX6EXFJd7wuwvdASFzzge4ahXpump?maker=Hg6xLWjinafN9UWitaVVRoGDw5rQhpwiPfHwmAjQcpeJ","https://www.defined.fi/sol/HuiVprCHCucHUb5bX6EXFJd7wuwvdASFzzge4ahXpump?maker=Hg6xLWjinafN9UWitaVVRoGDw5rQhpwiPfHwmAjQcpeJ")</f>
        <v/>
      </c>
      <c r="M77">
        <f>HYPERLINK("https://dexscreener.com/solana/HuiVprCHCucHUb5bX6EXFJd7wuwvdASFzzge4ahXpump?maker=Hg6xLWjinafN9UWitaVVRoGDw5rQhpwiPfHwmAjQcpeJ","https://dexscreener.com/solana/HuiVprCHCucHUb5bX6EXFJd7wuwvdASFzzge4ahXpump?maker=Hg6xLWjinafN9UWitaVVRoGDw5rQhpwiPfHwmAjQcpeJ")</f>
        <v/>
      </c>
    </row>
    <row r="78">
      <c r="A78" t="inlineStr">
        <is>
          <t>RodhH2Xivnpt9AjK1ZniRap6TTcK1yx9CJmZ5zqPipo</t>
        </is>
      </c>
      <c r="B78" t="inlineStr">
        <is>
          <t>PIPO</t>
        </is>
      </c>
      <c r="C78" t="n">
        <v>3</v>
      </c>
      <c r="D78" t="n">
        <v>-26.33</v>
      </c>
      <c r="E78" t="n">
        <v>-0.44</v>
      </c>
      <c r="F78" t="n">
        <v>59.92</v>
      </c>
      <c r="G78" t="n">
        <v>33.59</v>
      </c>
      <c r="H78" t="n">
        <v>8</v>
      </c>
      <c r="I78" t="n">
        <v>3</v>
      </c>
      <c r="J78" t="n">
        <v>-1</v>
      </c>
      <c r="K78" t="n">
        <v>-1</v>
      </c>
      <c r="L78">
        <f>HYPERLINK("https://www.defined.fi/sol/RodhH2Xivnpt9AjK1ZniRap6TTcK1yx9CJmZ5zqPipo?maker=Hg6xLWjinafN9UWitaVVRoGDw5rQhpwiPfHwmAjQcpeJ","https://www.defined.fi/sol/RodhH2Xivnpt9AjK1ZniRap6TTcK1yx9CJmZ5zqPipo?maker=Hg6xLWjinafN9UWitaVVRoGDw5rQhpwiPfHwmAjQcpeJ")</f>
        <v/>
      </c>
      <c r="M78">
        <f>HYPERLINK("https://dexscreener.com/solana/RodhH2Xivnpt9AjK1ZniRap6TTcK1yx9CJmZ5zqPipo?maker=Hg6xLWjinafN9UWitaVVRoGDw5rQhpwiPfHwmAjQcpeJ","https://dexscreener.com/solana/RodhH2Xivnpt9AjK1ZniRap6TTcK1yx9CJmZ5zqPipo?maker=Hg6xLWjinafN9UWitaVVRoGDw5rQhpwiPfHwmAjQcpeJ")</f>
        <v/>
      </c>
    </row>
    <row r="79">
      <c r="A79" t="inlineStr">
        <is>
          <t>FrEfNufizTNEgrh6EpD5aa2g5hAf3a8Z8eQMmWjTpump</t>
        </is>
      </c>
      <c r="B79" t="inlineStr">
        <is>
          <t>Chirper</t>
        </is>
      </c>
      <c r="C79" t="n">
        <v>3</v>
      </c>
      <c r="D79" t="n">
        <v>-10.31</v>
      </c>
      <c r="E79" t="n">
        <v>-0.97</v>
      </c>
      <c r="F79" t="n">
        <v>10.58</v>
      </c>
      <c r="G79" t="n">
        <v>0</v>
      </c>
      <c r="H79" t="n">
        <v>2</v>
      </c>
      <c r="I79" t="n">
        <v>0</v>
      </c>
      <c r="J79" t="n">
        <v>-1</v>
      </c>
      <c r="K79" t="n">
        <v>-1</v>
      </c>
      <c r="L79">
        <f>HYPERLINK("https://www.defined.fi/sol/FrEfNufizTNEgrh6EpD5aa2g5hAf3a8Z8eQMmWjTpump?maker=Hg6xLWjinafN9UWitaVVRoGDw5rQhpwiPfHwmAjQcpeJ","https://www.defined.fi/sol/FrEfNufizTNEgrh6EpD5aa2g5hAf3a8Z8eQMmWjTpump?maker=Hg6xLWjinafN9UWitaVVRoGDw5rQhpwiPfHwmAjQcpeJ")</f>
        <v/>
      </c>
      <c r="M79">
        <f>HYPERLINK("https://dexscreener.com/solana/FrEfNufizTNEgrh6EpD5aa2g5hAf3a8Z8eQMmWjTpump?maker=Hg6xLWjinafN9UWitaVVRoGDw5rQhpwiPfHwmAjQcpeJ","https://dexscreener.com/solana/FrEfNufizTNEgrh6EpD5aa2g5hAf3a8Z8eQMmWjTpump?maker=Hg6xLWjinafN9UWitaVVRoGDw5rQhpwiPfHwmAjQcpeJ")</f>
        <v/>
      </c>
    </row>
    <row r="80">
      <c r="A80" t="inlineStr">
        <is>
          <t>2XkBSCDf8394ojJb338YBevnktJ1Phov1YZZGooopump</t>
        </is>
      </c>
      <c r="B80" t="inlineStr">
        <is>
          <t>LunaAI</t>
        </is>
      </c>
      <c r="C80" t="n">
        <v>3</v>
      </c>
      <c r="D80" t="n">
        <v>-0.083</v>
      </c>
      <c r="E80" t="n">
        <v>-1</v>
      </c>
      <c r="F80" t="n">
        <v>0.482</v>
      </c>
      <c r="G80" t="n">
        <v>0</v>
      </c>
      <c r="H80" t="n">
        <v>1</v>
      </c>
      <c r="I80" t="n">
        <v>0</v>
      </c>
      <c r="J80" t="n">
        <v>-1</v>
      </c>
      <c r="K80" t="n">
        <v>-1</v>
      </c>
      <c r="L80">
        <f>HYPERLINK("https://www.defined.fi/sol/2XkBSCDf8394ojJb338YBevnktJ1Phov1YZZGooopump?maker=Hg6xLWjinafN9UWitaVVRoGDw5rQhpwiPfHwmAjQcpeJ","https://www.defined.fi/sol/2XkBSCDf8394ojJb338YBevnktJ1Phov1YZZGooopump?maker=Hg6xLWjinafN9UWitaVVRoGDw5rQhpwiPfHwmAjQcpeJ")</f>
        <v/>
      </c>
      <c r="M80">
        <f>HYPERLINK("https://dexscreener.com/solana/2XkBSCDf8394ojJb338YBevnktJ1Phov1YZZGooopump?maker=Hg6xLWjinafN9UWitaVVRoGDw5rQhpwiPfHwmAjQcpeJ","https://dexscreener.com/solana/2XkBSCDf8394ojJb338YBevnktJ1Phov1YZZGooopump?maker=Hg6xLWjinafN9UWitaVVRoGDw5rQhpwiPfHwmAjQcpeJ")</f>
        <v/>
      </c>
    </row>
    <row r="81">
      <c r="A81" t="inlineStr">
        <is>
          <t>2f1ujzoJGroV5TT3gjHNEtCd6pAzQeXRvjn2ge7riTiv</t>
        </is>
      </c>
      <c r="B81" t="inlineStr">
        <is>
          <t>$LushAI</t>
        </is>
      </c>
      <c r="C81" t="n">
        <v>3</v>
      </c>
      <c r="D81" t="n">
        <v>-0.911</v>
      </c>
      <c r="E81" t="n">
        <v>-1</v>
      </c>
      <c r="F81" t="n">
        <v>1.26</v>
      </c>
      <c r="G81" t="n">
        <v>0</v>
      </c>
      <c r="H81" t="n">
        <v>1</v>
      </c>
      <c r="I81" t="n">
        <v>0</v>
      </c>
      <c r="J81" t="n">
        <v>-1</v>
      </c>
      <c r="K81" t="n">
        <v>-1</v>
      </c>
      <c r="L81">
        <f>HYPERLINK("https://www.defined.fi/sol/2f1ujzoJGroV5TT3gjHNEtCd6pAzQeXRvjn2ge7riTiv?maker=Hg6xLWjinafN9UWitaVVRoGDw5rQhpwiPfHwmAjQcpeJ","https://www.defined.fi/sol/2f1ujzoJGroV5TT3gjHNEtCd6pAzQeXRvjn2ge7riTiv?maker=Hg6xLWjinafN9UWitaVVRoGDw5rQhpwiPfHwmAjQcpeJ")</f>
        <v/>
      </c>
      <c r="M81">
        <f>HYPERLINK("https://dexscreener.com/solana/2f1ujzoJGroV5TT3gjHNEtCd6pAzQeXRvjn2ge7riTiv?maker=Hg6xLWjinafN9UWitaVVRoGDw5rQhpwiPfHwmAjQcpeJ","https://dexscreener.com/solana/2f1ujzoJGroV5TT3gjHNEtCd6pAzQeXRvjn2ge7riTiv?maker=Hg6xLWjinafN9UWitaVVRoGDw5rQhpwiPfHwmAjQcpeJ")</f>
        <v/>
      </c>
    </row>
    <row r="82">
      <c r="A82" t="inlineStr">
        <is>
          <t>3aZZMXErfVs4ZoifHYxjURLRBmScnPLvCTBLHe7cpump</t>
        </is>
      </c>
      <c r="B82" t="inlineStr">
        <is>
          <t>OwO</t>
        </is>
      </c>
      <c r="C82" t="n">
        <v>3</v>
      </c>
      <c r="D82" t="n">
        <v>-1.67</v>
      </c>
      <c r="E82" t="n">
        <v>-0.85</v>
      </c>
      <c r="F82" t="n">
        <v>1.96</v>
      </c>
      <c r="G82" t="n">
        <v>0</v>
      </c>
      <c r="H82" t="n">
        <v>1</v>
      </c>
      <c r="I82" t="n">
        <v>0</v>
      </c>
      <c r="J82" t="n">
        <v>-1</v>
      </c>
      <c r="K82" t="n">
        <v>-1</v>
      </c>
      <c r="L82">
        <f>HYPERLINK("https://www.defined.fi/sol/3aZZMXErfVs4ZoifHYxjURLRBmScnPLvCTBLHe7cpump?maker=Hg6xLWjinafN9UWitaVVRoGDw5rQhpwiPfHwmAjQcpeJ","https://www.defined.fi/sol/3aZZMXErfVs4ZoifHYxjURLRBmScnPLvCTBLHe7cpump?maker=Hg6xLWjinafN9UWitaVVRoGDw5rQhpwiPfHwmAjQcpeJ")</f>
        <v/>
      </c>
      <c r="M82">
        <f>HYPERLINK("https://dexscreener.com/solana/3aZZMXErfVs4ZoifHYxjURLRBmScnPLvCTBLHe7cpump?maker=Hg6xLWjinafN9UWitaVVRoGDw5rQhpwiPfHwmAjQcpeJ","https://dexscreener.com/solana/3aZZMXErfVs4ZoifHYxjURLRBmScnPLvCTBLHe7cpump?maker=Hg6xLWjinafN9UWitaVVRoGDw5rQhpwiPfHwmAjQcpeJ")</f>
        <v/>
      </c>
    </row>
    <row r="83">
      <c r="A83" t="inlineStr">
        <is>
          <t>FisfEa5VMbFfJRKHe5rFLTvK2eiTp8GmhwQtbxq1pump</t>
        </is>
      </c>
      <c r="B83" t="inlineStr">
        <is>
          <t>WarNymph</t>
        </is>
      </c>
      <c r="C83" t="n">
        <v>3</v>
      </c>
      <c r="D83" t="n">
        <v>-2.33</v>
      </c>
      <c r="E83" t="n">
        <v>-1</v>
      </c>
      <c r="F83" t="n">
        <v>2.82</v>
      </c>
      <c r="G83" t="n">
        <v>0</v>
      </c>
      <c r="H83" t="n">
        <v>1</v>
      </c>
      <c r="I83" t="n">
        <v>0</v>
      </c>
      <c r="J83" t="n">
        <v>-1</v>
      </c>
      <c r="K83" t="n">
        <v>-1</v>
      </c>
      <c r="L83">
        <f>HYPERLINK("https://www.defined.fi/sol/FisfEa5VMbFfJRKHe5rFLTvK2eiTp8GmhwQtbxq1pump?maker=Hg6xLWjinafN9UWitaVVRoGDw5rQhpwiPfHwmAjQcpeJ","https://www.defined.fi/sol/FisfEa5VMbFfJRKHe5rFLTvK2eiTp8GmhwQtbxq1pump?maker=Hg6xLWjinafN9UWitaVVRoGDw5rQhpwiPfHwmAjQcpeJ")</f>
        <v/>
      </c>
      <c r="M83">
        <f>HYPERLINK("https://dexscreener.com/solana/FisfEa5VMbFfJRKHe5rFLTvK2eiTp8GmhwQtbxq1pump?maker=Hg6xLWjinafN9UWitaVVRoGDw5rQhpwiPfHwmAjQcpeJ","https://dexscreener.com/solana/FisfEa5VMbFfJRKHe5rFLTvK2eiTp8GmhwQtbxq1pump?maker=Hg6xLWjinafN9UWitaVVRoGDw5rQhpwiPfHwmAjQcpeJ")</f>
        <v/>
      </c>
    </row>
    <row r="84">
      <c r="A84" t="inlineStr">
        <is>
          <t>EvNsVGedLchWPCVXQh1KBBrzPKweCVrswUSRucyypump</t>
        </is>
      </c>
      <c r="B84" t="inlineStr">
        <is>
          <t>1hp</t>
        </is>
      </c>
      <c r="C84" t="n">
        <v>3</v>
      </c>
      <c r="D84" t="n">
        <v>1.74</v>
      </c>
      <c r="E84" t="n">
        <v>1.79</v>
      </c>
      <c r="F84" t="n">
        <v>0.972</v>
      </c>
      <c r="G84" t="n">
        <v>2.72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HYPERLINK("https://www.defined.fi/sol/EvNsVGedLchWPCVXQh1KBBrzPKweCVrswUSRucyypump?maker=Hg6xLWjinafN9UWitaVVRoGDw5rQhpwiPfHwmAjQcpeJ","https://www.defined.fi/sol/EvNsVGedLchWPCVXQh1KBBrzPKweCVrswUSRucyypump?maker=Hg6xLWjinafN9UWitaVVRoGDw5rQhpwiPfHwmAjQcpeJ")</f>
        <v/>
      </c>
      <c r="M84">
        <f>HYPERLINK("https://dexscreener.com/solana/EvNsVGedLchWPCVXQh1KBBrzPKweCVrswUSRucyypump?maker=Hg6xLWjinafN9UWitaVVRoGDw5rQhpwiPfHwmAjQcpeJ","https://dexscreener.com/solana/EvNsVGedLchWPCVXQh1KBBrzPKweCVrswUSRucyypump?maker=Hg6xLWjinafN9UWitaVVRoGDw5rQhpwiPfHwmAjQcpeJ")</f>
        <v/>
      </c>
    </row>
    <row r="85">
      <c r="A85" t="inlineStr">
        <is>
          <t>6CgqwJZEJH7Xerqj3utx3mgFt5X9Rexu5Q97ewDypump</t>
        </is>
      </c>
      <c r="B85" t="inlineStr">
        <is>
          <t>KALI</t>
        </is>
      </c>
      <c r="C85" t="n">
        <v>4</v>
      </c>
      <c r="D85" t="n">
        <v>6.94</v>
      </c>
      <c r="E85" t="n">
        <v>2.39</v>
      </c>
      <c r="F85" t="n">
        <v>2.9</v>
      </c>
      <c r="G85" t="n">
        <v>9.84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HYPERLINK("https://www.defined.fi/sol/6CgqwJZEJH7Xerqj3utx3mgFt5X9Rexu5Q97ewDypump?maker=Hg6xLWjinafN9UWitaVVRoGDw5rQhpwiPfHwmAjQcpeJ","https://www.defined.fi/sol/6CgqwJZEJH7Xerqj3utx3mgFt5X9Rexu5Q97ewDypump?maker=Hg6xLWjinafN9UWitaVVRoGDw5rQhpwiPfHwmAjQcpeJ")</f>
        <v/>
      </c>
      <c r="M85">
        <f>HYPERLINK("https://dexscreener.com/solana/6CgqwJZEJH7Xerqj3utx3mgFt5X9Rexu5Q97ewDypump?maker=Hg6xLWjinafN9UWitaVVRoGDw5rQhpwiPfHwmAjQcpeJ","https://dexscreener.com/solana/6CgqwJZEJH7Xerqj3utx3mgFt5X9Rexu5Q97ewDypump?maker=Hg6xLWjinafN9UWitaVVRoGDw5rQhpwiPfHwmAjQcpeJ")</f>
        <v/>
      </c>
    </row>
    <row r="86">
      <c r="A86" t="inlineStr">
        <is>
          <t>7qKqfcxkL8Api5r96Du1EcC487YxnfVo3V5kHXcnpump</t>
        </is>
      </c>
      <c r="B86" t="inlineStr">
        <is>
          <t>RUBB</t>
        </is>
      </c>
      <c r="C86" t="n">
        <v>4</v>
      </c>
      <c r="D86" t="n">
        <v>-0.371</v>
      </c>
      <c r="E86" t="n">
        <v>-1</v>
      </c>
      <c r="F86" t="n">
        <v>0.972</v>
      </c>
      <c r="G86" t="n">
        <v>0</v>
      </c>
      <c r="H86" t="n">
        <v>1</v>
      </c>
      <c r="I86" t="n">
        <v>0</v>
      </c>
      <c r="J86" t="n">
        <v>-1</v>
      </c>
      <c r="K86" t="n">
        <v>-1</v>
      </c>
      <c r="L86">
        <f>HYPERLINK("https://www.defined.fi/sol/7qKqfcxkL8Api5r96Du1EcC487YxnfVo3V5kHXcnpump?maker=Hg6xLWjinafN9UWitaVVRoGDw5rQhpwiPfHwmAjQcpeJ","https://www.defined.fi/sol/7qKqfcxkL8Api5r96Du1EcC487YxnfVo3V5kHXcnpump?maker=Hg6xLWjinafN9UWitaVVRoGDw5rQhpwiPfHwmAjQcpeJ")</f>
        <v/>
      </c>
      <c r="M86">
        <f>HYPERLINK("https://dexscreener.com/solana/7qKqfcxkL8Api5r96Du1EcC487YxnfVo3V5kHXcnpump?maker=Hg6xLWjinafN9UWitaVVRoGDw5rQhpwiPfHwmAjQcpeJ","https://dexscreener.com/solana/7qKqfcxkL8Api5r96Du1EcC487YxnfVo3V5kHXcnpump?maker=Hg6xLWjinafN9UWitaVVRoGDw5rQhpwiPfHwmAjQcpeJ")</f>
        <v/>
      </c>
    </row>
    <row r="87">
      <c r="A87" t="inlineStr">
        <is>
          <t>5z3DbvxNjn2YVY3dqA917rY4ue21eFWAsKR65tLpump</t>
        </is>
      </c>
      <c r="B87" t="inlineStr">
        <is>
          <t>PIGGY</t>
        </is>
      </c>
      <c r="C87" t="n">
        <v>4</v>
      </c>
      <c r="D87" t="n">
        <v>-0.662</v>
      </c>
      <c r="E87" t="n">
        <v>-1</v>
      </c>
      <c r="F87" t="n">
        <v>0.955</v>
      </c>
      <c r="G87" t="n">
        <v>0</v>
      </c>
      <c r="H87" t="n">
        <v>1</v>
      </c>
      <c r="I87" t="n">
        <v>0</v>
      </c>
      <c r="J87" t="n">
        <v>-1</v>
      </c>
      <c r="K87" t="n">
        <v>-1</v>
      </c>
      <c r="L87">
        <f>HYPERLINK("https://www.defined.fi/sol/5z3DbvxNjn2YVY3dqA917rY4ue21eFWAsKR65tLpump?maker=Hg6xLWjinafN9UWitaVVRoGDw5rQhpwiPfHwmAjQcpeJ","https://www.defined.fi/sol/5z3DbvxNjn2YVY3dqA917rY4ue21eFWAsKR65tLpump?maker=Hg6xLWjinafN9UWitaVVRoGDw5rQhpwiPfHwmAjQcpeJ")</f>
        <v/>
      </c>
      <c r="M87">
        <f>HYPERLINK("https://dexscreener.com/solana/5z3DbvxNjn2YVY3dqA917rY4ue21eFWAsKR65tLpump?maker=Hg6xLWjinafN9UWitaVVRoGDw5rQhpwiPfHwmAjQcpeJ","https://dexscreener.com/solana/5z3DbvxNjn2YVY3dqA917rY4ue21eFWAsKR65tLpump?maker=Hg6xLWjinafN9UWitaVVRoGDw5rQhpwiPfHwmAjQcpeJ")</f>
        <v/>
      </c>
    </row>
    <row r="88">
      <c r="A88" t="inlineStr">
        <is>
          <t>C5S1pW8dCP6u3syYK3fP84kxMgcFk3PaFX8aFUL7pump</t>
        </is>
      </c>
      <c r="B88" t="inlineStr">
        <is>
          <t>Ninja</t>
        </is>
      </c>
      <c r="C88" t="n">
        <v>4</v>
      </c>
      <c r="D88" t="n">
        <v>-0.34</v>
      </c>
      <c r="E88" t="n">
        <v>-0.35</v>
      </c>
      <c r="F88" t="n">
        <v>0.962</v>
      </c>
      <c r="G88" t="n">
        <v>0</v>
      </c>
      <c r="H88" t="n">
        <v>1</v>
      </c>
      <c r="I88" t="n">
        <v>0</v>
      </c>
      <c r="J88" t="n">
        <v>-1</v>
      </c>
      <c r="K88" t="n">
        <v>-1</v>
      </c>
      <c r="L88">
        <f>HYPERLINK("https://www.defined.fi/sol/C5S1pW8dCP6u3syYK3fP84kxMgcFk3PaFX8aFUL7pump?maker=Hg6xLWjinafN9UWitaVVRoGDw5rQhpwiPfHwmAjQcpeJ","https://www.defined.fi/sol/C5S1pW8dCP6u3syYK3fP84kxMgcFk3PaFX8aFUL7pump?maker=Hg6xLWjinafN9UWitaVVRoGDw5rQhpwiPfHwmAjQcpeJ")</f>
        <v/>
      </c>
      <c r="M88">
        <f>HYPERLINK("https://dexscreener.com/solana/C5S1pW8dCP6u3syYK3fP84kxMgcFk3PaFX8aFUL7pump?maker=Hg6xLWjinafN9UWitaVVRoGDw5rQhpwiPfHwmAjQcpeJ","https://dexscreener.com/solana/C5S1pW8dCP6u3syYK3fP84kxMgcFk3PaFX8aFUL7pump?maker=Hg6xLWjinafN9UWitaVVRoGDw5rQhpwiPfHwmAjQcpeJ")</f>
        <v/>
      </c>
    </row>
    <row r="89">
      <c r="A89" t="inlineStr">
        <is>
          <t>E1qXEimqLpDmPiUNir76NikzVm4hr6cD4W9boxVdpump</t>
        </is>
      </c>
      <c r="B89" t="inlineStr">
        <is>
          <t>Taichi</t>
        </is>
      </c>
      <c r="C89" t="n">
        <v>4</v>
      </c>
      <c r="D89" t="n">
        <v>-2.43</v>
      </c>
      <c r="E89" t="n">
        <v>-0.82</v>
      </c>
      <c r="F89" t="n">
        <v>2.95</v>
      </c>
      <c r="G89" t="n">
        <v>0</v>
      </c>
      <c r="H89" t="n">
        <v>1</v>
      </c>
      <c r="I89" t="n">
        <v>0</v>
      </c>
      <c r="J89" t="n">
        <v>-1</v>
      </c>
      <c r="K89" t="n">
        <v>-1</v>
      </c>
      <c r="L89">
        <f>HYPERLINK("https://www.defined.fi/sol/E1qXEimqLpDmPiUNir76NikzVm4hr6cD4W9boxVdpump?maker=Hg6xLWjinafN9UWitaVVRoGDw5rQhpwiPfHwmAjQcpeJ","https://www.defined.fi/sol/E1qXEimqLpDmPiUNir76NikzVm4hr6cD4W9boxVdpump?maker=Hg6xLWjinafN9UWitaVVRoGDw5rQhpwiPfHwmAjQcpeJ")</f>
        <v/>
      </c>
      <c r="M89">
        <f>HYPERLINK("https://dexscreener.com/solana/E1qXEimqLpDmPiUNir76NikzVm4hr6cD4W9boxVdpump?maker=Hg6xLWjinafN9UWitaVVRoGDw5rQhpwiPfHwmAjQcpeJ","https://dexscreener.com/solana/E1qXEimqLpDmPiUNir76NikzVm4hr6cD4W9boxVdpump?maker=Hg6xLWjinafN9UWitaVVRoGDw5rQhpwiPfHwmAjQcpeJ")</f>
        <v/>
      </c>
    </row>
    <row r="90">
      <c r="A90" t="inlineStr">
        <is>
          <t>4j75ULMW23od7dY98gwW6pYvaj94PePGCcPuKAUppump</t>
        </is>
      </c>
      <c r="B90" t="inlineStr">
        <is>
          <t>PEGASUS</t>
        </is>
      </c>
      <c r="C90" t="n">
        <v>4</v>
      </c>
      <c r="D90" t="n">
        <v>-2.3</v>
      </c>
      <c r="E90" t="n">
        <v>-0.9</v>
      </c>
      <c r="F90" t="n">
        <v>2.56</v>
      </c>
      <c r="G90" t="n">
        <v>0</v>
      </c>
      <c r="H90" t="n">
        <v>1</v>
      </c>
      <c r="I90" t="n">
        <v>0</v>
      </c>
      <c r="J90" t="n">
        <v>-1</v>
      </c>
      <c r="K90" t="n">
        <v>-1</v>
      </c>
      <c r="L90">
        <f>HYPERLINK("https://www.defined.fi/sol/4j75ULMW23od7dY98gwW6pYvaj94PePGCcPuKAUppump?maker=Hg6xLWjinafN9UWitaVVRoGDw5rQhpwiPfHwmAjQcpeJ","https://www.defined.fi/sol/4j75ULMW23od7dY98gwW6pYvaj94PePGCcPuKAUppump?maker=Hg6xLWjinafN9UWitaVVRoGDw5rQhpwiPfHwmAjQcpeJ")</f>
        <v/>
      </c>
      <c r="M90">
        <f>HYPERLINK("https://dexscreener.com/solana/4j75ULMW23od7dY98gwW6pYvaj94PePGCcPuKAUppump?maker=Hg6xLWjinafN9UWitaVVRoGDw5rQhpwiPfHwmAjQcpeJ","https://dexscreener.com/solana/4j75ULMW23od7dY98gwW6pYvaj94PePGCcPuKAUppump?maker=Hg6xLWjinafN9UWitaVVRoGDw5rQhpwiPfHwmAjQcpeJ")</f>
        <v/>
      </c>
    </row>
    <row r="91">
      <c r="A91" t="inlineStr">
        <is>
          <t>BXw92FH443zX8u99bR9wKwadN87CU2mjTvwHM6Rvpump</t>
        </is>
      </c>
      <c r="B91" t="inlineStr">
        <is>
          <t>POXARDIO</t>
        </is>
      </c>
      <c r="C91" t="n">
        <v>4</v>
      </c>
      <c r="D91" t="n">
        <v>-0.582</v>
      </c>
      <c r="E91" t="n">
        <v>-1</v>
      </c>
      <c r="F91" t="n">
        <v>0.9409999999999999</v>
      </c>
      <c r="G91" t="n">
        <v>0</v>
      </c>
      <c r="H91" t="n">
        <v>1</v>
      </c>
      <c r="I91" t="n">
        <v>0</v>
      </c>
      <c r="J91" t="n">
        <v>-1</v>
      </c>
      <c r="K91" t="n">
        <v>-1</v>
      </c>
      <c r="L91">
        <f>HYPERLINK("https://www.defined.fi/sol/BXw92FH443zX8u99bR9wKwadN87CU2mjTvwHM6Rvpump?maker=Hg6xLWjinafN9UWitaVVRoGDw5rQhpwiPfHwmAjQcpeJ","https://www.defined.fi/sol/BXw92FH443zX8u99bR9wKwadN87CU2mjTvwHM6Rvpump?maker=Hg6xLWjinafN9UWitaVVRoGDw5rQhpwiPfHwmAjQcpeJ")</f>
        <v/>
      </c>
      <c r="M91">
        <f>HYPERLINK("https://dexscreener.com/solana/BXw92FH443zX8u99bR9wKwadN87CU2mjTvwHM6Rvpump?maker=Hg6xLWjinafN9UWitaVVRoGDw5rQhpwiPfHwmAjQcpeJ","https://dexscreener.com/solana/BXw92FH443zX8u99bR9wKwadN87CU2mjTvwHM6Rvpump?maker=Hg6xLWjinafN9UWitaVVRoGDw5rQhpwiPfHwmAjQcpeJ")</f>
        <v/>
      </c>
    </row>
    <row r="92">
      <c r="A92" t="inlineStr">
        <is>
          <t>CXwyHmmRsgxytbZB3bn5iM9hadHUhcvwZ5kdbeHbpump</t>
        </is>
      </c>
      <c r="B92" t="inlineStr">
        <is>
          <t>Euryale</t>
        </is>
      </c>
      <c r="C92" t="n">
        <v>4</v>
      </c>
      <c r="D92" t="n">
        <v>-2.48</v>
      </c>
      <c r="E92" t="n">
        <v>-0.84</v>
      </c>
      <c r="F92" t="n">
        <v>2.97</v>
      </c>
      <c r="G92" t="n">
        <v>0</v>
      </c>
      <c r="H92" t="n">
        <v>1</v>
      </c>
      <c r="I92" t="n">
        <v>0</v>
      </c>
      <c r="J92" t="n">
        <v>-1</v>
      </c>
      <c r="K92" t="n">
        <v>-1</v>
      </c>
      <c r="L92">
        <f>HYPERLINK("https://www.defined.fi/sol/CXwyHmmRsgxytbZB3bn5iM9hadHUhcvwZ5kdbeHbpump?maker=Hg6xLWjinafN9UWitaVVRoGDw5rQhpwiPfHwmAjQcpeJ","https://www.defined.fi/sol/CXwyHmmRsgxytbZB3bn5iM9hadHUhcvwZ5kdbeHbpump?maker=Hg6xLWjinafN9UWitaVVRoGDw5rQhpwiPfHwmAjQcpeJ")</f>
        <v/>
      </c>
      <c r="M92">
        <f>HYPERLINK("https://dexscreener.com/solana/CXwyHmmRsgxytbZB3bn5iM9hadHUhcvwZ5kdbeHbpump?maker=Hg6xLWjinafN9UWitaVVRoGDw5rQhpwiPfHwmAjQcpeJ","https://dexscreener.com/solana/CXwyHmmRsgxytbZB3bn5iM9hadHUhcvwZ5kdbeHbpump?maker=Hg6xLWjinafN9UWitaVVRoGDw5rQhpwiPfHwmAjQcpeJ")</f>
        <v/>
      </c>
    </row>
    <row r="93">
      <c r="A93" t="inlineStr">
        <is>
          <t>27XpHYHjCXghLwYuQ8U7crDSchZbMS8Vk4QUt8PCpump</t>
        </is>
      </c>
      <c r="B93" t="inlineStr">
        <is>
          <t>Whisky</t>
        </is>
      </c>
      <c r="C93" t="n">
        <v>4</v>
      </c>
      <c r="D93" t="n">
        <v>-0.336</v>
      </c>
      <c r="E93" t="n">
        <v>-1</v>
      </c>
      <c r="F93" t="n">
        <v>0.992</v>
      </c>
      <c r="G93" t="n">
        <v>0</v>
      </c>
      <c r="H93" t="n">
        <v>1</v>
      </c>
      <c r="I93" t="n">
        <v>0</v>
      </c>
      <c r="J93" t="n">
        <v>-1</v>
      </c>
      <c r="K93" t="n">
        <v>-1</v>
      </c>
      <c r="L93">
        <f>HYPERLINK("https://www.defined.fi/sol/27XpHYHjCXghLwYuQ8U7crDSchZbMS8Vk4QUt8PCpump?maker=Hg6xLWjinafN9UWitaVVRoGDw5rQhpwiPfHwmAjQcpeJ","https://www.defined.fi/sol/27XpHYHjCXghLwYuQ8U7crDSchZbMS8Vk4QUt8PCpump?maker=Hg6xLWjinafN9UWitaVVRoGDw5rQhpwiPfHwmAjQcpeJ")</f>
        <v/>
      </c>
      <c r="M93">
        <f>HYPERLINK("https://dexscreener.com/solana/27XpHYHjCXghLwYuQ8U7crDSchZbMS8Vk4QUt8PCpump?maker=Hg6xLWjinafN9UWitaVVRoGDw5rQhpwiPfHwmAjQcpeJ","https://dexscreener.com/solana/27XpHYHjCXghLwYuQ8U7crDSchZbMS8Vk4QUt8PCpump?maker=Hg6xLWjinafN9UWitaVVRoGDw5rQhpwiPfHwmAjQcpeJ")</f>
        <v/>
      </c>
    </row>
    <row r="94">
      <c r="A94" t="inlineStr">
        <is>
          <t>6Ey8RgvUVoD8QLepckMKEDT8UfWhHnEptkjt8VmKpump</t>
        </is>
      </c>
      <c r="B94" t="inlineStr">
        <is>
          <t>Meth</t>
        </is>
      </c>
      <c r="C94" t="n">
        <v>4</v>
      </c>
      <c r="D94" t="n">
        <v>-0.044</v>
      </c>
      <c r="E94" t="n">
        <v>-1</v>
      </c>
      <c r="F94" t="n">
        <v>0.225</v>
      </c>
      <c r="G94" t="n">
        <v>0.181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HYPERLINK("https://www.defined.fi/sol/6Ey8RgvUVoD8QLepckMKEDT8UfWhHnEptkjt8VmKpump?maker=Hg6xLWjinafN9UWitaVVRoGDw5rQhpwiPfHwmAjQcpeJ","https://www.defined.fi/sol/6Ey8RgvUVoD8QLepckMKEDT8UfWhHnEptkjt8VmKpump?maker=Hg6xLWjinafN9UWitaVVRoGDw5rQhpwiPfHwmAjQcpeJ")</f>
        <v/>
      </c>
      <c r="M94">
        <f>HYPERLINK("https://dexscreener.com/solana/6Ey8RgvUVoD8QLepckMKEDT8UfWhHnEptkjt8VmKpump?maker=Hg6xLWjinafN9UWitaVVRoGDw5rQhpwiPfHwmAjQcpeJ","https://dexscreener.com/solana/6Ey8RgvUVoD8QLepckMKEDT8UfWhHnEptkjt8VmKpump?maker=Hg6xLWjinafN9UWitaVVRoGDw5rQhpwiPfHwmAjQcpeJ")</f>
        <v/>
      </c>
    </row>
    <row r="95">
      <c r="A95" t="inlineStr">
        <is>
          <t>3MsWYvwEVBHUyNex32ZZ2c4mZ13jM55uj1zi4aPYpump</t>
        </is>
      </c>
      <c r="B95" t="inlineStr">
        <is>
          <t>dg</t>
        </is>
      </c>
      <c r="C95" t="n">
        <v>4</v>
      </c>
      <c r="D95" t="n">
        <v>-3.7</v>
      </c>
      <c r="E95" t="n">
        <v>-0.9399999999999999</v>
      </c>
      <c r="F95" t="n">
        <v>3.95</v>
      </c>
      <c r="G95" t="n">
        <v>0.249</v>
      </c>
      <c r="H95" t="n">
        <v>2</v>
      </c>
      <c r="I95" t="n">
        <v>1</v>
      </c>
      <c r="J95" t="n">
        <v>-1</v>
      </c>
      <c r="K95" t="n">
        <v>-1</v>
      </c>
      <c r="L95">
        <f>HYPERLINK("https://www.defined.fi/sol/3MsWYvwEVBHUyNex32ZZ2c4mZ13jM55uj1zi4aPYpump?maker=Hg6xLWjinafN9UWitaVVRoGDw5rQhpwiPfHwmAjQcpeJ","https://www.defined.fi/sol/3MsWYvwEVBHUyNex32ZZ2c4mZ13jM55uj1zi4aPYpump?maker=Hg6xLWjinafN9UWitaVVRoGDw5rQhpwiPfHwmAjQcpeJ")</f>
        <v/>
      </c>
      <c r="M95">
        <f>HYPERLINK("https://dexscreener.com/solana/3MsWYvwEVBHUyNex32ZZ2c4mZ13jM55uj1zi4aPYpump?maker=Hg6xLWjinafN9UWitaVVRoGDw5rQhpwiPfHwmAjQcpeJ","https://dexscreener.com/solana/3MsWYvwEVBHUyNex32ZZ2c4mZ13jM55uj1zi4aPYpump?maker=Hg6xLWjinafN9UWitaVVRoGDw5rQhpwiPfHwmAjQcpeJ")</f>
        <v/>
      </c>
    </row>
    <row r="96">
      <c r="A96" t="inlineStr">
        <is>
          <t>Mb76DnAJP8TyE5u1MdxwmSkCLvW4b7buLpKTGDLpump</t>
        </is>
      </c>
      <c r="B96" t="inlineStr">
        <is>
          <t>unknown_Mb76</t>
        </is>
      </c>
      <c r="C96" t="n">
        <v>4</v>
      </c>
      <c r="D96" t="n">
        <v>-2.15</v>
      </c>
      <c r="E96" t="n">
        <v>-0.84</v>
      </c>
      <c r="F96" t="n">
        <v>2.55</v>
      </c>
      <c r="G96" t="n">
        <v>0.401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HYPERLINK("https://www.defined.fi/sol/Mb76DnAJP8TyE5u1MdxwmSkCLvW4b7buLpKTGDLpump?maker=Hg6xLWjinafN9UWitaVVRoGDw5rQhpwiPfHwmAjQcpeJ","https://www.defined.fi/sol/Mb76DnAJP8TyE5u1MdxwmSkCLvW4b7buLpKTGDLpump?maker=Hg6xLWjinafN9UWitaVVRoGDw5rQhpwiPfHwmAjQcpeJ")</f>
        <v/>
      </c>
      <c r="M96">
        <f>HYPERLINK("https://dexscreener.com/solana/Mb76DnAJP8TyE5u1MdxwmSkCLvW4b7buLpKTGDLpump?maker=Hg6xLWjinafN9UWitaVVRoGDw5rQhpwiPfHwmAjQcpeJ","https://dexscreener.com/solana/Mb76DnAJP8TyE5u1MdxwmSkCLvW4b7buLpKTGDLpump?maker=Hg6xLWjinafN9UWitaVVRoGDw5rQhpwiPfHwmAjQcpeJ")</f>
        <v/>
      </c>
    </row>
    <row r="97">
      <c r="A97" t="inlineStr">
        <is>
          <t>BAtCUz9mkNZhsCZ9jNfAMjcu2QJSzv7Qe8HQZXvepump</t>
        </is>
      </c>
      <c r="B97" t="inlineStr">
        <is>
          <t>LATKE</t>
        </is>
      </c>
      <c r="C97" t="n">
        <v>4</v>
      </c>
      <c r="D97" t="n">
        <v>-7.18</v>
      </c>
      <c r="E97" t="n">
        <v>-0.84</v>
      </c>
      <c r="F97" t="n">
        <v>8.51</v>
      </c>
      <c r="G97" t="n">
        <v>1.33</v>
      </c>
      <c r="H97" t="n">
        <v>3</v>
      </c>
      <c r="I97" t="n">
        <v>2</v>
      </c>
      <c r="J97" t="n">
        <v>-1</v>
      </c>
      <c r="K97" t="n">
        <v>-1</v>
      </c>
      <c r="L97">
        <f>HYPERLINK("https://www.defined.fi/sol/BAtCUz9mkNZhsCZ9jNfAMjcu2QJSzv7Qe8HQZXvepump?maker=Hg6xLWjinafN9UWitaVVRoGDw5rQhpwiPfHwmAjQcpeJ","https://www.defined.fi/sol/BAtCUz9mkNZhsCZ9jNfAMjcu2QJSzv7Qe8HQZXvepump?maker=Hg6xLWjinafN9UWitaVVRoGDw5rQhpwiPfHwmAjQcpeJ")</f>
        <v/>
      </c>
      <c r="M97">
        <f>HYPERLINK("https://dexscreener.com/solana/BAtCUz9mkNZhsCZ9jNfAMjcu2QJSzv7Qe8HQZXvepump?maker=Hg6xLWjinafN9UWitaVVRoGDw5rQhpwiPfHwmAjQcpeJ","https://dexscreener.com/solana/BAtCUz9mkNZhsCZ9jNfAMjcu2QJSzv7Qe8HQZXvepump?maker=Hg6xLWjinafN9UWitaVVRoGDw5rQhpwiPfHwmAjQcpeJ")</f>
        <v/>
      </c>
    </row>
    <row r="98">
      <c r="A98" t="inlineStr">
        <is>
          <t>8MocH7Bq3BdEH3WUR3PHz22mKTymjJsVu4tvwVT7pump</t>
        </is>
      </c>
      <c r="B98" t="inlineStr">
        <is>
          <t>QR</t>
        </is>
      </c>
      <c r="C98" t="n">
        <v>4</v>
      </c>
      <c r="D98" t="n">
        <v>-2.76</v>
      </c>
      <c r="E98" t="n">
        <v>-0.95</v>
      </c>
      <c r="F98" t="n">
        <v>2.91</v>
      </c>
      <c r="G98" t="n">
        <v>0.15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HYPERLINK("https://www.defined.fi/sol/8MocH7Bq3BdEH3WUR3PHz22mKTymjJsVu4tvwVT7pump?maker=Hg6xLWjinafN9UWitaVVRoGDw5rQhpwiPfHwmAjQcpeJ","https://www.defined.fi/sol/8MocH7Bq3BdEH3WUR3PHz22mKTymjJsVu4tvwVT7pump?maker=Hg6xLWjinafN9UWitaVVRoGDw5rQhpwiPfHwmAjQcpeJ")</f>
        <v/>
      </c>
      <c r="M98">
        <f>HYPERLINK("https://dexscreener.com/solana/8MocH7Bq3BdEH3WUR3PHz22mKTymjJsVu4tvwVT7pump?maker=Hg6xLWjinafN9UWitaVVRoGDw5rQhpwiPfHwmAjQcpeJ","https://dexscreener.com/solana/8MocH7Bq3BdEH3WUR3PHz22mKTymjJsVu4tvwVT7pump?maker=Hg6xLWjinafN9UWitaVVRoGDw5rQhpwiPfHwmAjQcpeJ")</f>
        <v/>
      </c>
    </row>
    <row r="99">
      <c r="A99" t="inlineStr">
        <is>
          <t>5hNH9FH4AgQ9AVp7vVxydyvSH6MXUpqAFvss1YgZpump</t>
        </is>
      </c>
      <c r="B99" t="inlineStr">
        <is>
          <t>MIXED</t>
        </is>
      </c>
      <c r="C99" t="n">
        <v>4</v>
      </c>
      <c r="D99" t="n">
        <v>-34.93</v>
      </c>
      <c r="E99" t="n">
        <v>-0.99</v>
      </c>
      <c r="F99" t="n">
        <v>35.39</v>
      </c>
      <c r="G99" t="n">
        <v>0.454</v>
      </c>
      <c r="H99" t="n">
        <v>2</v>
      </c>
      <c r="I99" t="n">
        <v>1</v>
      </c>
      <c r="J99" t="n">
        <v>-1</v>
      </c>
      <c r="K99" t="n">
        <v>-1</v>
      </c>
      <c r="L99">
        <f>HYPERLINK("https://www.defined.fi/sol/5hNH9FH4AgQ9AVp7vVxydyvSH6MXUpqAFvss1YgZpump?maker=Hg6xLWjinafN9UWitaVVRoGDw5rQhpwiPfHwmAjQcpeJ","https://www.defined.fi/sol/5hNH9FH4AgQ9AVp7vVxydyvSH6MXUpqAFvss1YgZpump?maker=Hg6xLWjinafN9UWitaVVRoGDw5rQhpwiPfHwmAjQcpeJ")</f>
        <v/>
      </c>
      <c r="M99">
        <f>HYPERLINK("https://dexscreener.com/solana/5hNH9FH4AgQ9AVp7vVxydyvSH6MXUpqAFvss1YgZpump?maker=Hg6xLWjinafN9UWitaVVRoGDw5rQhpwiPfHwmAjQcpeJ","https://dexscreener.com/solana/5hNH9FH4AgQ9AVp7vVxydyvSH6MXUpqAFvss1YgZpump?maker=Hg6xLWjinafN9UWitaVVRoGDw5rQhpwiPfHwmAjQcpeJ")</f>
        <v/>
      </c>
    </row>
    <row r="100">
      <c r="A100" t="inlineStr">
        <is>
          <t>9mt4LkTG28B1mQKPjCKkGwMjGywS9q3v59XBomFNpump</t>
        </is>
      </c>
      <c r="B100" t="inlineStr">
        <is>
          <t>server</t>
        </is>
      </c>
      <c r="C100" t="n">
        <v>4</v>
      </c>
      <c r="D100" t="n">
        <v>-13.78</v>
      </c>
      <c r="E100" t="n">
        <v>-0.72</v>
      </c>
      <c r="F100" t="n">
        <v>19.04</v>
      </c>
      <c r="G100" t="n">
        <v>5.26</v>
      </c>
      <c r="H100" t="n">
        <v>1</v>
      </c>
      <c r="I100" t="n">
        <v>2</v>
      </c>
      <c r="J100" t="n">
        <v>-1</v>
      </c>
      <c r="K100" t="n">
        <v>-1</v>
      </c>
      <c r="L100">
        <f>HYPERLINK("https://www.defined.fi/sol/9mt4LkTG28B1mQKPjCKkGwMjGywS9q3v59XBomFNpump?maker=Hg6xLWjinafN9UWitaVVRoGDw5rQhpwiPfHwmAjQcpeJ","https://www.defined.fi/sol/9mt4LkTG28B1mQKPjCKkGwMjGywS9q3v59XBomFNpump?maker=Hg6xLWjinafN9UWitaVVRoGDw5rQhpwiPfHwmAjQcpeJ")</f>
        <v/>
      </c>
      <c r="M100">
        <f>HYPERLINK("https://dexscreener.com/solana/9mt4LkTG28B1mQKPjCKkGwMjGywS9q3v59XBomFNpump?maker=Hg6xLWjinafN9UWitaVVRoGDw5rQhpwiPfHwmAjQcpeJ","https://dexscreener.com/solana/9mt4LkTG28B1mQKPjCKkGwMjGywS9q3v59XBomFNpump?maker=Hg6xLWjinafN9UWitaVVRoGDw5rQhpwiPfHwmAjQcpeJ")</f>
        <v/>
      </c>
    </row>
    <row r="101">
      <c r="A101" t="inlineStr">
        <is>
          <t>FnQLKHdwXnTMZU16PZwJA6X3pQLpB3mxJnXJYmg5pump</t>
        </is>
      </c>
      <c r="B101" t="inlineStr">
        <is>
          <t>MIKA</t>
        </is>
      </c>
      <c r="C101" t="n">
        <v>4</v>
      </c>
      <c r="D101" t="n">
        <v>-0.8129999999999999</v>
      </c>
      <c r="E101" t="n">
        <v>-1</v>
      </c>
      <c r="F101" t="n">
        <v>1.39</v>
      </c>
      <c r="G101" t="n">
        <v>0.572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HYPERLINK("https://www.defined.fi/sol/FnQLKHdwXnTMZU16PZwJA6X3pQLpB3mxJnXJYmg5pump?maker=Hg6xLWjinafN9UWitaVVRoGDw5rQhpwiPfHwmAjQcpeJ","https://www.defined.fi/sol/FnQLKHdwXnTMZU16PZwJA6X3pQLpB3mxJnXJYmg5pump?maker=Hg6xLWjinafN9UWitaVVRoGDw5rQhpwiPfHwmAjQcpeJ")</f>
        <v/>
      </c>
      <c r="M101">
        <f>HYPERLINK("https://dexscreener.com/solana/FnQLKHdwXnTMZU16PZwJA6X3pQLpB3mxJnXJYmg5pump?maker=Hg6xLWjinafN9UWitaVVRoGDw5rQhpwiPfHwmAjQcpeJ","https://dexscreener.com/solana/FnQLKHdwXnTMZU16PZwJA6X3pQLpB3mxJnXJYmg5pump?maker=Hg6xLWjinafN9UWitaVVRoGDw5rQhpwiPfHwmAjQcpeJ")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