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HZs429ArJLcGMqBWX6Q134ebkX44C64MoMbdoyCpump</t>
        </is>
      </c>
      <c r="B2" t="inlineStr">
        <is>
          <t>valhalla</t>
        </is>
      </c>
      <c r="C2" t="n">
        <v>0</v>
      </c>
      <c r="D2" t="n">
        <v>-0.184</v>
      </c>
      <c r="E2" t="n">
        <v>-0.92</v>
      </c>
      <c r="F2" t="n">
        <v>0.199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HYPERLINK("https://www.defined.fi/sol/HZs429ArJLcGMqBWX6Q134ebkX44C64MoMbdoyCpump?maker=H5oWX5p85BK1k2vqNBzrTdi3TSX8ysmrCuEPb6d3bvxD","https://www.defined.fi/sol/HZs429ArJLcGMqBWX6Q134ebkX44C64MoMbdoyCpump?maker=H5oWX5p85BK1k2vqNBzrTdi3TSX8ysmrCuEPb6d3bvxD")</f>
        <v/>
      </c>
      <c r="M2">
        <f>HYPERLINK("https://dexscreener.com/solana/HZs429ArJLcGMqBWX6Q134ebkX44C64MoMbdoyCpump?maker=H5oWX5p85BK1k2vqNBzrTdi3TSX8ysmrCuEPb6d3bvxD","https://dexscreener.com/solana/HZs429ArJLcGMqBWX6Q134ebkX44C64MoMbdoyCpump?maker=H5oWX5p85BK1k2vqNBzrTdi3TSX8ysmrCuEPb6d3bvxD")</f>
        <v/>
      </c>
    </row>
    <row r="3">
      <c r="A3" t="inlineStr">
        <is>
          <t>39qibQxVzemuZTEvjSB7NePhw9WyyHdQCqP8xmBMpump</t>
        </is>
      </c>
      <c r="B3" t="inlineStr">
        <is>
          <t>MemesAI</t>
        </is>
      </c>
      <c r="C3" t="n">
        <v>0</v>
      </c>
      <c r="D3" t="n">
        <v>12.58</v>
      </c>
      <c r="E3" t="n">
        <v>0.32</v>
      </c>
      <c r="F3" t="n">
        <v>34.24</v>
      </c>
      <c r="G3" t="n">
        <v>50.99</v>
      </c>
      <c r="H3" t="n">
        <v>21</v>
      </c>
      <c r="I3" t="n">
        <v>25</v>
      </c>
      <c r="J3" t="n">
        <v>-1</v>
      </c>
      <c r="K3" t="n">
        <v>-1</v>
      </c>
      <c r="L3">
        <f>HYPERLINK("https://www.defined.fi/sol/39qibQxVzemuZTEvjSB7NePhw9WyyHdQCqP8xmBMpump?maker=H5oWX5p85BK1k2vqNBzrTdi3TSX8ysmrCuEPb6d3bvxD","https://www.defined.fi/sol/39qibQxVzemuZTEvjSB7NePhw9WyyHdQCqP8xmBMpump?maker=H5oWX5p85BK1k2vqNBzrTdi3TSX8ysmrCuEPb6d3bvxD")</f>
        <v/>
      </c>
      <c r="M3">
        <f>HYPERLINK("https://dexscreener.com/solana/39qibQxVzemuZTEvjSB7NePhw9WyyHdQCqP8xmBMpump?maker=H5oWX5p85BK1k2vqNBzrTdi3TSX8ysmrCuEPb6d3bvxD","https://dexscreener.com/solana/39qibQxVzemuZTEvjSB7NePhw9WyyHdQCqP8xmBMpump?maker=H5oWX5p85BK1k2vqNBzrTdi3TSX8ysmrCuEPb6d3bvxD")</f>
        <v/>
      </c>
    </row>
    <row r="4">
      <c r="A4" t="inlineStr">
        <is>
          <t>3qejsnNeANxkt2Lx84hzECovCkPLE7CGHj1q21a2pump</t>
        </is>
      </c>
      <c r="B4" t="inlineStr">
        <is>
          <t>WIG</t>
        </is>
      </c>
      <c r="C4" t="n">
        <v>0</v>
      </c>
      <c r="D4" t="n">
        <v>-1.22</v>
      </c>
      <c r="E4" t="n">
        <v>-0.85</v>
      </c>
      <c r="F4" t="n">
        <v>1.43</v>
      </c>
      <c r="G4" t="n">
        <v>0.21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HYPERLINK("https://www.defined.fi/sol/3qejsnNeANxkt2Lx84hzECovCkPLE7CGHj1q21a2pump?maker=H5oWX5p85BK1k2vqNBzrTdi3TSX8ysmrCuEPb6d3bvxD","https://www.defined.fi/sol/3qejsnNeANxkt2Lx84hzECovCkPLE7CGHj1q21a2pump?maker=H5oWX5p85BK1k2vqNBzrTdi3TSX8ysmrCuEPb6d3bvxD")</f>
        <v/>
      </c>
      <c r="M4">
        <f>HYPERLINK("https://dexscreener.com/solana/3qejsnNeANxkt2Lx84hzECovCkPLE7CGHj1q21a2pump?maker=H5oWX5p85BK1k2vqNBzrTdi3TSX8ysmrCuEPb6d3bvxD","https://dexscreener.com/solana/3qejsnNeANxkt2Lx84hzECovCkPLE7CGHj1q21a2pump?maker=H5oWX5p85BK1k2vqNBzrTdi3TSX8ysmrCuEPb6d3bvxD")</f>
        <v/>
      </c>
    </row>
    <row r="5">
      <c r="A5" t="inlineStr">
        <is>
          <t>D4xyD1AEuwq5AvjMG9pLn9xg4xAebzKwRqksBaDWpump</t>
        </is>
      </c>
      <c r="B5" t="inlineStr">
        <is>
          <t>VOID</t>
        </is>
      </c>
      <c r="C5" t="n">
        <v>0</v>
      </c>
      <c r="D5" t="n">
        <v>-0.107</v>
      </c>
      <c r="E5" t="n">
        <v>-1</v>
      </c>
      <c r="F5" t="n">
        <v>0.512</v>
      </c>
      <c r="G5" t="n">
        <v>0.405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HYPERLINK("https://www.defined.fi/sol/D4xyD1AEuwq5AvjMG9pLn9xg4xAebzKwRqksBaDWpump?maker=H5oWX5p85BK1k2vqNBzrTdi3TSX8ysmrCuEPb6d3bvxD","https://www.defined.fi/sol/D4xyD1AEuwq5AvjMG9pLn9xg4xAebzKwRqksBaDWpump?maker=H5oWX5p85BK1k2vqNBzrTdi3TSX8ysmrCuEPb6d3bvxD")</f>
        <v/>
      </c>
      <c r="M5">
        <f>HYPERLINK("https://dexscreener.com/solana/D4xyD1AEuwq5AvjMG9pLn9xg4xAebzKwRqksBaDWpump?maker=H5oWX5p85BK1k2vqNBzrTdi3TSX8ysmrCuEPb6d3bvxD","https://dexscreener.com/solana/D4xyD1AEuwq5AvjMG9pLn9xg4xAebzKwRqksBaDWpump?maker=H5oWX5p85BK1k2vqNBzrTdi3TSX8ysmrCuEPb6d3bvxD")</f>
        <v/>
      </c>
    </row>
    <row r="6">
      <c r="A6" t="inlineStr">
        <is>
          <t>KARAmQXpBfQbaBtGbdHTuJB14pcbSR6VaZpP1MKPS85</t>
        </is>
      </c>
      <c r="B6" t="inlineStr">
        <is>
          <t>KAREN</t>
        </is>
      </c>
      <c r="C6" t="n">
        <v>0</v>
      </c>
      <c r="D6" t="n">
        <v>-0.01</v>
      </c>
      <c r="E6" t="n">
        <v>-1</v>
      </c>
      <c r="F6" t="n">
        <v>0.132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HYPERLINK("https://www.defined.fi/sol/KARAmQXpBfQbaBtGbdHTuJB14pcbSR6VaZpP1MKPS85?maker=H5oWX5p85BK1k2vqNBzrTdi3TSX8ysmrCuEPb6d3bvxD","https://www.defined.fi/sol/KARAmQXpBfQbaBtGbdHTuJB14pcbSR6VaZpP1MKPS85?maker=H5oWX5p85BK1k2vqNBzrTdi3TSX8ysmrCuEPb6d3bvxD")</f>
        <v/>
      </c>
      <c r="M6">
        <f>HYPERLINK("https://dexscreener.com/solana/KARAmQXpBfQbaBtGbdHTuJB14pcbSR6VaZpP1MKPS85?maker=H5oWX5p85BK1k2vqNBzrTdi3TSX8ysmrCuEPb6d3bvxD","https://dexscreener.com/solana/KARAmQXpBfQbaBtGbdHTuJB14pcbSR6VaZpP1MKPS85?maker=H5oWX5p85BK1k2vqNBzrTdi3TSX8ysmrCuEPb6d3bvxD")</f>
        <v/>
      </c>
    </row>
    <row r="7">
      <c r="A7" t="inlineStr">
        <is>
          <t>F63Uk3oLMMAvJdQNNXCkqFgMqADpHbahxfeFcq3gpump</t>
        </is>
      </c>
      <c r="B7" t="inlineStr">
        <is>
          <t>HUG</t>
        </is>
      </c>
      <c r="C7" t="n">
        <v>0</v>
      </c>
      <c r="D7" t="n">
        <v>-0.729</v>
      </c>
      <c r="E7" t="n">
        <v>-0.83</v>
      </c>
      <c r="F7" t="n">
        <v>0.878</v>
      </c>
      <c r="G7" t="n">
        <v>0.138</v>
      </c>
      <c r="H7" t="n">
        <v>4</v>
      </c>
      <c r="I7" t="n">
        <v>1</v>
      </c>
      <c r="J7" t="n">
        <v>-1</v>
      </c>
      <c r="K7" t="n">
        <v>-1</v>
      </c>
      <c r="L7">
        <f>HYPERLINK("https://www.defined.fi/sol/F63Uk3oLMMAvJdQNNXCkqFgMqADpHbahxfeFcq3gpump?maker=H5oWX5p85BK1k2vqNBzrTdi3TSX8ysmrCuEPb6d3bvxD","https://www.defined.fi/sol/F63Uk3oLMMAvJdQNNXCkqFgMqADpHbahxfeFcq3gpump?maker=H5oWX5p85BK1k2vqNBzrTdi3TSX8ysmrCuEPb6d3bvxD")</f>
        <v/>
      </c>
      <c r="M7">
        <f>HYPERLINK("https://dexscreener.com/solana/F63Uk3oLMMAvJdQNNXCkqFgMqADpHbahxfeFcq3gpump?maker=H5oWX5p85BK1k2vqNBzrTdi3TSX8ysmrCuEPb6d3bvxD","https://dexscreener.com/solana/F63Uk3oLMMAvJdQNNXCkqFgMqADpHbahxfeFcq3gpump?maker=H5oWX5p85BK1k2vqNBzrTdi3TSX8ysmrCuEPb6d3bvxD")</f>
        <v/>
      </c>
    </row>
    <row r="8">
      <c r="A8" t="inlineStr">
        <is>
          <t>ARfRS3gEE5EiyY8VBhmLth3yLDkEfmdkknNUq1x6pump</t>
        </is>
      </c>
      <c r="B8" t="inlineStr">
        <is>
          <t>moon</t>
        </is>
      </c>
      <c r="C8" t="n">
        <v>0</v>
      </c>
      <c r="D8" t="n">
        <v>-0.036</v>
      </c>
      <c r="E8" t="n">
        <v>-1</v>
      </c>
      <c r="F8" t="n">
        <v>0.097</v>
      </c>
      <c r="G8" t="n">
        <v>0.061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HYPERLINK("https://www.defined.fi/sol/ARfRS3gEE5EiyY8VBhmLth3yLDkEfmdkknNUq1x6pump?maker=H5oWX5p85BK1k2vqNBzrTdi3TSX8ysmrCuEPb6d3bvxD","https://www.defined.fi/sol/ARfRS3gEE5EiyY8VBhmLth3yLDkEfmdkknNUq1x6pump?maker=H5oWX5p85BK1k2vqNBzrTdi3TSX8ysmrCuEPb6d3bvxD")</f>
        <v/>
      </c>
      <c r="M8">
        <f>HYPERLINK("https://dexscreener.com/solana/ARfRS3gEE5EiyY8VBhmLth3yLDkEfmdkknNUq1x6pump?maker=H5oWX5p85BK1k2vqNBzrTdi3TSX8ysmrCuEPb6d3bvxD","https://dexscreener.com/solana/ARfRS3gEE5EiyY8VBhmLth3yLDkEfmdkknNUq1x6pump?maker=H5oWX5p85BK1k2vqNBzrTdi3TSX8ysmrCuEPb6d3bvxD")</f>
        <v/>
      </c>
    </row>
    <row r="9">
      <c r="A9" t="inlineStr">
        <is>
          <t>Axtx2T2TSPoXiLxWbwGK6QA3kebCBVnG72c749Vcpump</t>
        </is>
      </c>
      <c r="B9" t="inlineStr">
        <is>
          <t>MAGA</t>
        </is>
      </c>
      <c r="C9" t="n">
        <v>0</v>
      </c>
      <c r="D9" t="n">
        <v>-0.136</v>
      </c>
      <c r="E9" t="n">
        <v>-1</v>
      </c>
      <c r="F9" t="n">
        <v>0.196</v>
      </c>
      <c r="G9" t="n">
        <v>0.06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HYPERLINK("https://www.defined.fi/sol/Axtx2T2TSPoXiLxWbwGK6QA3kebCBVnG72c749Vcpump?maker=H5oWX5p85BK1k2vqNBzrTdi3TSX8ysmrCuEPb6d3bvxD","https://www.defined.fi/sol/Axtx2T2TSPoXiLxWbwGK6QA3kebCBVnG72c749Vcpump?maker=H5oWX5p85BK1k2vqNBzrTdi3TSX8ysmrCuEPb6d3bvxD")</f>
        <v/>
      </c>
      <c r="M9">
        <f>HYPERLINK("https://dexscreener.com/solana/Axtx2T2TSPoXiLxWbwGK6QA3kebCBVnG72c749Vcpump?maker=H5oWX5p85BK1k2vqNBzrTdi3TSX8ysmrCuEPb6d3bvxD","https://dexscreener.com/solana/Axtx2T2TSPoXiLxWbwGK6QA3kebCBVnG72c749Vcpump?maker=H5oWX5p85BK1k2vqNBzrTdi3TSX8ysmrCuEPb6d3bvxD")</f>
        <v/>
      </c>
    </row>
    <row r="10">
      <c r="A10" t="inlineStr">
        <is>
          <t>A3gkTg9Ap1bS5C8EXxs9jCUrxMWqbEEMCbu2Eg8Apump</t>
        </is>
      </c>
      <c r="B10" t="inlineStr">
        <is>
          <t>GFHFMSV69</t>
        </is>
      </c>
      <c r="C10" t="n">
        <v>0</v>
      </c>
      <c r="D10" t="n">
        <v>-1.13</v>
      </c>
      <c r="E10" t="n">
        <v>-0.6899999999999999</v>
      </c>
      <c r="F10" t="n">
        <v>1.63</v>
      </c>
      <c r="G10" t="n">
        <v>0.5</v>
      </c>
      <c r="H10" t="n">
        <v>4</v>
      </c>
      <c r="I10" t="n">
        <v>1</v>
      </c>
      <c r="J10" t="n">
        <v>-1</v>
      </c>
      <c r="K10" t="n">
        <v>-1</v>
      </c>
      <c r="L10">
        <f>HYPERLINK("https://www.defined.fi/sol/A3gkTg9Ap1bS5C8EXxs9jCUrxMWqbEEMCbu2Eg8Apump?maker=H5oWX5p85BK1k2vqNBzrTdi3TSX8ysmrCuEPb6d3bvxD","https://www.defined.fi/sol/A3gkTg9Ap1bS5C8EXxs9jCUrxMWqbEEMCbu2Eg8Apump?maker=H5oWX5p85BK1k2vqNBzrTdi3TSX8ysmrCuEPb6d3bvxD")</f>
        <v/>
      </c>
      <c r="M10">
        <f>HYPERLINK("https://dexscreener.com/solana/A3gkTg9Ap1bS5C8EXxs9jCUrxMWqbEEMCbu2Eg8Apump?maker=H5oWX5p85BK1k2vqNBzrTdi3TSX8ysmrCuEPb6d3bvxD","https://dexscreener.com/solana/A3gkTg9Ap1bS5C8EXxs9jCUrxMWqbEEMCbu2Eg8Apump?maker=H5oWX5p85BK1k2vqNBzrTdi3TSX8ysmrCuEPb6d3bvxD")</f>
        <v/>
      </c>
    </row>
    <row r="11">
      <c r="A11" t="inlineStr">
        <is>
          <t>9BeYpJQeAeNrwrmzRoKWHZsE55u5yaFJeM9YBYEpump</t>
        </is>
      </c>
      <c r="B11" t="inlineStr">
        <is>
          <t>BLOBFROG</t>
        </is>
      </c>
      <c r="C11" t="n">
        <v>0</v>
      </c>
      <c r="D11" t="n">
        <v>0.06</v>
      </c>
      <c r="E11" t="n">
        <v>-1</v>
      </c>
      <c r="F11" t="n">
        <v>0.414</v>
      </c>
      <c r="G11" t="n">
        <v>0.474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HYPERLINK("https://www.defined.fi/sol/9BeYpJQeAeNrwrmzRoKWHZsE55u5yaFJeM9YBYEpump?maker=H5oWX5p85BK1k2vqNBzrTdi3TSX8ysmrCuEPb6d3bvxD","https://www.defined.fi/sol/9BeYpJQeAeNrwrmzRoKWHZsE55u5yaFJeM9YBYEpump?maker=H5oWX5p85BK1k2vqNBzrTdi3TSX8ysmrCuEPb6d3bvxD")</f>
        <v/>
      </c>
      <c r="M11">
        <f>HYPERLINK("https://dexscreener.com/solana/9BeYpJQeAeNrwrmzRoKWHZsE55u5yaFJeM9YBYEpump?maker=H5oWX5p85BK1k2vqNBzrTdi3TSX8ysmrCuEPb6d3bvxD","https://dexscreener.com/solana/9BeYpJQeAeNrwrmzRoKWHZsE55u5yaFJeM9YBYEpump?maker=H5oWX5p85BK1k2vqNBzrTdi3TSX8ysmrCuEPb6d3bvxD")</f>
        <v/>
      </c>
    </row>
    <row r="12">
      <c r="A12" t="inlineStr">
        <is>
          <t>3J6q8ds2gL2PZ6jy8NJXMs1g5DL79VFoSmRCnDhtpump</t>
        </is>
      </c>
      <c r="B12" t="inlineStr">
        <is>
          <t>/Send</t>
        </is>
      </c>
      <c r="C12" t="n">
        <v>0</v>
      </c>
      <c r="D12" t="n">
        <v>0.537</v>
      </c>
      <c r="E12" t="n">
        <v>0.55</v>
      </c>
      <c r="F12" t="n">
        <v>0.977</v>
      </c>
      <c r="G12" t="n">
        <v>1.51</v>
      </c>
      <c r="H12" t="n">
        <v>1</v>
      </c>
      <c r="I12" t="n">
        <v>2</v>
      </c>
      <c r="J12" t="n">
        <v>-1</v>
      </c>
      <c r="K12" t="n">
        <v>-1</v>
      </c>
      <c r="L12">
        <f>HYPERLINK("https://www.defined.fi/sol/3J6q8ds2gL2PZ6jy8NJXMs1g5DL79VFoSmRCnDhtpump?maker=H5oWX5p85BK1k2vqNBzrTdi3TSX8ysmrCuEPb6d3bvxD","https://www.defined.fi/sol/3J6q8ds2gL2PZ6jy8NJXMs1g5DL79VFoSmRCnDhtpump?maker=H5oWX5p85BK1k2vqNBzrTdi3TSX8ysmrCuEPb6d3bvxD")</f>
        <v/>
      </c>
      <c r="M12">
        <f>HYPERLINK("https://dexscreener.com/solana/3J6q8ds2gL2PZ6jy8NJXMs1g5DL79VFoSmRCnDhtpump?maker=H5oWX5p85BK1k2vqNBzrTdi3TSX8ysmrCuEPb6d3bvxD","https://dexscreener.com/solana/3J6q8ds2gL2PZ6jy8NJXMs1g5DL79VFoSmRCnDhtpump?maker=H5oWX5p85BK1k2vqNBzrTdi3TSX8ysmrCuEPb6d3bvxD")</f>
        <v/>
      </c>
    </row>
    <row r="13">
      <c r="A13" t="inlineStr">
        <is>
          <t>EczQGCm9BNGgfC7hV3Wu9voMmka2YLrT6nJmCYFtpump</t>
        </is>
      </c>
      <c r="B13" t="inlineStr">
        <is>
          <t>ADA</t>
        </is>
      </c>
      <c r="C13" t="n">
        <v>0</v>
      </c>
      <c r="D13" t="n">
        <v>-0.096</v>
      </c>
      <c r="E13" t="n">
        <v>-0.19</v>
      </c>
      <c r="F13" t="n">
        <v>0.493</v>
      </c>
      <c r="G13" t="n">
        <v>0.397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HYPERLINK("https://www.defined.fi/sol/EczQGCm9BNGgfC7hV3Wu9voMmka2YLrT6nJmCYFtpump?maker=H5oWX5p85BK1k2vqNBzrTdi3TSX8ysmrCuEPb6d3bvxD","https://www.defined.fi/sol/EczQGCm9BNGgfC7hV3Wu9voMmka2YLrT6nJmCYFtpump?maker=H5oWX5p85BK1k2vqNBzrTdi3TSX8ysmrCuEPb6d3bvxD")</f>
        <v/>
      </c>
      <c r="M13">
        <f>HYPERLINK("https://dexscreener.com/solana/EczQGCm9BNGgfC7hV3Wu9voMmka2YLrT6nJmCYFtpump?maker=H5oWX5p85BK1k2vqNBzrTdi3TSX8ysmrCuEPb6d3bvxD","https://dexscreener.com/solana/EczQGCm9BNGgfC7hV3Wu9voMmka2YLrT6nJmCYFtpump?maker=H5oWX5p85BK1k2vqNBzrTdi3TSX8ysmrCuEPb6d3bvxD")</f>
        <v/>
      </c>
    </row>
    <row r="14">
      <c r="A14" t="inlineStr">
        <is>
          <t>2CFry9Lj4Tee9w2RRVncy3rLnpaTKbWFQ6SVhRLepump</t>
        </is>
      </c>
      <c r="B14" t="inlineStr">
        <is>
          <t>Draco</t>
        </is>
      </c>
      <c r="C14" t="n">
        <v>0</v>
      </c>
      <c r="D14" t="n">
        <v>-1.22</v>
      </c>
      <c r="E14" t="n">
        <v>-0.62</v>
      </c>
      <c r="F14" t="n">
        <v>1.97</v>
      </c>
      <c r="G14" t="n">
        <v>0.75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HYPERLINK("https://www.defined.fi/sol/2CFry9Lj4Tee9w2RRVncy3rLnpaTKbWFQ6SVhRLepump?maker=H5oWX5p85BK1k2vqNBzrTdi3TSX8ysmrCuEPb6d3bvxD","https://www.defined.fi/sol/2CFry9Lj4Tee9w2RRVncy3rLnpaTKbWFQ6SVhRLepump?maker=H5oWX5p85BK1k2vqNBzrTdi3TSX8ysmrCuEPb6d3bvxD")</f>
        <v/>
      </c>
      <c r="M14">
        <f>HYPERLINK("https://dexscreener.com/solana/2CFry9Lj4Tee9w2RRVncy3rLnpaTKbWFQ6SVhRLepump?maker=H5oWX5p85BK1k2vqNBzrTdi3TSX8ysmrCuEPb6d3bvxD","https://dexscreener.com/solana/2CFry9Lj4Tee9w2RRVncy3rLnpaTKbWFQ6SVhRLepump?maker=H5oWX5p85BK1k2vqNBzrTdi3TSX8ysmrCuEPb6d3bvxD")</f>
        <v/>
      </c>
    </row>
    <row r="15">
      <c r="A15" t="inlineStr">
        <is>
          <t>GgSMKzDhgU9B5pMKJjxkPwBymj1F8X7z5rDrnzPRpump</t>
        </is>
      </c>
      <c r="B15" t="inlineStr">
        <is>
          <t>ClosedAi</t>
        </is>
      </c>
      <c r="C15" t="n">
        <v>0</v>
      </c>
      <c r="D15" t="n">
        <v>0.361</v>
      </c>
      <c r="E15" t="n">
        <v>0.48</v>
      </c>
      <c r="F15" t="n">
        <v>0.744</v>
      </c>
      <c r="G15" t="n">
        <v>1.1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HYPERLINK("https://www.defined.fi/sol/GgSMKzDhgU9B5pMKJjxkPwBymj1F8X7z5rDrnzPRpump?maker=H5oWX5p85BK1k2vqNBzrTdi3TSX8ysmrCuEPb6d3bvxD","https://www.defined.fi/sol/GgSMKzDhgU9B5pMKJjxkPwBymj1F8X7z5rDrnzPRpump?maker=H5oWX5p85BK1k2vqNBzrTdi3TSX8ysmrCuEPb6d3bvxD")</f>
        <v/>
      </c>
      <c r="M15">
        <f>HYPERLINK("https://dexscreener.com/solana/GgSMKzDhgU9B5pMKJjxkPwBymj1F8X7z5rDrnzPRpump?maker=H5oWX5p85BK1k2vqNBzrTdi3TSX8ysmrCuEPb6d3bvxD","https://dexscreener.com/solana/GgSMKzDhgU9B5pMKJjxkPwBymj1F8X7z5rDrnzPRpump?maker=H5oWX5p85BK1k2vqNBzrTdi3TSX8ysmrCuEPb6d3bvxD")</f>
        <v/>
      </c>
    </row>
    <row r="16">
      <c r="A16" t="inlineStr">
        <is>
          <t>4irSWbZoW1FJZ9vUJ9AoNshFhdNASZadDNqhMBcepump</t>
        </is>
      </c>
      <c r="B16" t="inlineStr">
        <is>
          <t>GROK</t>
        </is>
      </c>
      <c r="C16" t="n">
        <v>0</v>
      </c>
      <c r="D16" t="n">
        <v>1.65</v>
      </c>
      <c r="E16" t="n">
        <v>0.46</v>
      </c>
      <c r="F16" t="n">
        <v>3.6</v>
      </c>
      <c r="G16" t="n">
        <v>5.25</v>
      </c>
      <c r="H16" t="n">
        <v>5</v>
      </c>
      <c r="I16" t="n">
        <v>2</v>
      </c>
      <c r="J16" t="n">
        <v>-1</v>
      </c>
      <c r="K16" t="n">
        <v>-1</v>
      </c>
      <c r="L16">
        <f>HYPERLINK("https://www.defined.fi/sol/4irSWbZoW1FJZ9vUJ9AoNshFhdNASZadDNqhMBcepump?maker=H5oWX5p85BK1k2vqNBzrTdi3TSX8ysmrCuEPb6d3bvxD","https://www.defined.fi/sol/4irSWbZoW1FJZ9vUJ9AoNshFhdNASZadDNqhMBcepump?maker=H5oWX5p85BK1k2vqNBzrTdi3TSX8ysmrCuEPb6d3bvxD")</f>
        <v/>
      </c>
      <c r="M16">
        <f>HYPERLINK("https://dexscreener.com/solana/4irSWbZoW1FJZ9vUJ9AoNshFhdNASZadDNqhMBcepump?maker=H5oWX5p85BK1k2vqNBzrTdi3TSX8ysmrCuEPb6d3bvxD","https://dexscreener.com/solana/4irSWbZoW1FJZ9vUJ9AoNshFhdNASZadDNqhMBcepump?maker=H5oWX5p85BK1k2vqNBzrTdi3TSX8ysmrCuEPb6d3bvxD")</f>
        <v/>
      </c>
    </row>
    <row r="17">
      <c r="A17" t="inlineStr">
        <is>
          <t>D72hu9aQa4r67s7DV7JnFNoKmSRh7MTFUKwsSdmfpump</t>
        </is>
      </c>
      <c r="B17" t="inlineStr">
        <is>
          <t>unknown_D72h</t>
        </is>
      </c>
      <c r="C17" t="n">
        <v>0</v>
      </c>
      <c r="D17" t="n">
        <v>-0.493</v>
      </c>
      <c r="E17" t="n">
        <v>-1</v>
      </c>
      <c r="F17" t="n">
        <v>0.979</v>
      </c>
      <c r="G17" t="n">
        <v>0.486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HYPERLINK("https://www.defined.fi/sol/D72hu9aQa4r67s7DV7JnFNoKmSRh7MTFUKwsSdmfpump?maker=H5oWX5p85BK1k2vqNBzrTdi3TSX8ysmrCuEPb6d3bvxD","https://www.defined.fi/sol/D72hu9aQa4r67s7DV7JnFNoKmSRh7MTFUKwsSdmfpump?maker=H5oWX5p85BK1k2vqNBzrTdi3TSX8ysmrCuEPb6d3bvxD")</f>
        <v/>
      </c>
      <c r="M17">
        <f>HYPERLINK("https://dexscreener.com/solana/D72hu9aQa4r67s7DV7JnFNoKmSRh7MTFUKwsSdmfpump?maker=H5oWX5p85BK1k2vqNBzrTdi3TSX8ysmrCuEPb6d3bvxD","https://dexscreener.com/solana/D72hu9aQa4r67s7DV7JnFNoKmSRh7MTFUKwsSdmfpump?maker=H5oWX5p85BK1k2vqNBzrTdi3TSX8ysmrCuEPb6d3bvxD")</f>
        <v/>
      </c>
    </row>
    <row r="18">
      <c r="A18" t="inlineStr">
        <is>
          <t>6cTQZzMGZMVEAshqrNMrivARzCa4keUns3g4xGzApump</t>
        </is>
      </c>
      <c r="B18" t="inlineStr">
        <is>
          <t>AITHEISM</t>
        </is>
      </c>
      <c r="C18" t="n">
        <v>0</v>
      </c>
      <c r="D18" t="n">
        <v>0.848</v>
      </c>
      <c r="E18" t="n">
        <v>0.86</v>
      </c>
      <c r="F18" t="n">
        <v>0.983</v>
      </c>
      <c r="G18" t="n">
        <v>1.83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HYPERLINK("https://www.defined.fi/sol/6cTQZzMGZMVEAshqrNMrivARzCa4keUns3g4xGzApump?maker=H5oWX5p85BK1k2vqNBzrTdi3TSX8ysmrCuEPb6d3bvxD","https://www.defined.fi/sol/6cTQZzMGZMVEAshqrNMrivARzCa4keUns3g4xGzApump?maker=H5oWX5p85BK1k2vqNBzrTdi3TSX8ysmrCuEPb6d3bvxD")</f>
        <v/>
      </c>
      <c r="M18">
        <f>HYPERLINK("https://dexscreener.com/solana/6cTQZzMGZMVEAshqrNMrivARzCa4keUns3g4xGzApump?maker=H5oWX5p85BK1k2vqNBzrTdi3TSX8ysmrCuEPb6d3bvxD","https://dexscreener.com/solana/6cTQZzMGZMVEAshqrNMrivARzCa4keUns3g4xGzApump?maker=H5oWX5p85BK1k2vqNBzrTdi3TSX8ysmrCuEPb6d3bvxD")</f>
        <v/>
      </c>
    </row>
    <row r="19">
      <c r="A19" t="inlineStr">
        <is>
          <t>5QKogo8r7h2B5G3mQiXSfE9bfRyGZ4bQLukFStAga4JH</t>
        </is>
      </c>
      <c r="B19" t="inlineStr">
        <is>
          <t>YOKO</t>
        </is>
      </c>
      <c r="C19" t="n">
        <v>0</v>
      </c>
      <c r="D19" t="n">
        <v>0.613</v>
      </c>
      <c r="E19" t="n">
        <v>0.77</v>
      </c>
      <c r="F19" t="n">
        <v>0.802</v>
      </c>
      <c r="G19" t="n">
        <v>1.41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HYPERLINK("https://www.defined.fi/sol/5QKogo8r7h2B5G3mQiXSfE9bfRyGZ4bQLukFStAga4JH?maker=H5oWX5p85BK1k2vqNBzrTdi3TSX8ysmrCuEPb6d3bvxD","https://www.defined.fi/sol/5QKogo8r7h2B5G3mQiXSfE9bfRyGZ4bQLukFStAga4JH?maker=H5oWX5p85BK1k2vqNBzrTdi3TSX8ysmrCuEPb6d3bvxD")</f>
        <v/>
      </c>
      <c r="M19">
        <f>HYPERLINK("https://dexscreener.com/solana/5QKogo8r7h2B5G3mQiXSfE9bfRyGZ4bQLukFStAga4JH?maker=H5oWX5p85BK1k2vqNBzrTdi3TSX8ysmrCuEPb6d3bvxD","https://dexscreener.com/solana/5QKogo8r7h2B5G3mQiXSfE9bfRyGZ4bQLukFStAga4JH?maker=H5oWX5p85BK1k2vqNBzrTdi3TSX8ysmrCuEPb6d3bvxD")</f>
        <v/>
      </c>
    </row>
    <row r="20">
      <c r="A20" t="inlineStr">
        <is>
          <t>47BBtheXsfkaGoed8bdSo5gMpziQMXUFPbmfaTAspump</t>
        </is>
      </c>
      <c r="B20" t="inlineStr">
        <is>
          <t>0xG</t>
        </is>
      </c>
      <c r="C20" t="n">
        <v>0</v>
      </c>
      <c r="D20" t="n">
        <v>-0.074</v>
      </c>
      <c r="E20" t="n">
        <v>-1</v>
      </c>
      <c r="F20" t="n">
        <v>0.098</v>
      </c>
      <c r="G20" t="n">
        <v>0</v>
      </c>
      <c r="H20" t="n">
        <v>1</v>
      </c>
      <c r="I20" t="n">
        <v>0</v>
      </c>
      <c r="J20" t="n">
        <v>-1</v>
      </c>
      <c r="K20" t="n">
        <v>-1</v>
      </c>
      <c r="L20">
        <f>HYPERLINK("https://www.defined.fi/sol/47BBtheXsfkaGoed8bdSo5gMpziQMXUFPbmfaTAspump?maker=H5oWX5p85BK1k2vqNBzrTdi3TSX8ysmrCuEPb6d3bvxD","https://www.defined.fi/sol/47BBtheXsfkaGoed8bdSo5gMpziQMXUFPbmfaTAspump?maker=H5oWX5p85BK1k2vqNBzrTdi3TSX8ysmrCuEPb6d3bvxD")</f>
        <v/>
      </c>
      <c r="M20">
        <f>HYPERLINK("https://dexscreener.com/solana/47BBtheXsfkaGoed8bdSo5gMpziQMXUFPbmfaTAspump?maker=H5oWX5p85BK1k2vqNBzrTdi3TSX8ysmrCuEPb6d3bvxD","https://dexscreener.com/solana/47BBtheXsfkaGoed8bdSo5gMpziQMXUFPbmfaTAspump?maker=H5oWX5p85BK1k2vqNBzrTdi3TSX8ysmrCuEPb6d3bvxD")</f>
        <v/>
      </c>
    </row>
    <row r="21">
      <c r="A21" t="inlineStr">
        <is>
          <t>6w5CVYvoyi35hJjUPkzKLuLmCvitJ1qKUtVPwrbBpump</t>
        </is>
      </c>
      <c r="B21" t="inlineStr">
        <is>
          <t>DARKEN</t>
        </is>
      </c>
      <c r="C21" t="n">
        <v>0</v>
      </c>
      <c r="D21" t="n">
        <v>0.716</v>
      </c>
      <c r="E21" t="n">
        <v>0.37</v>
      </c>
      <c r="F21" t="n">
        <v>1.93</v>
      </c>
      <c r="G21" t="n">
        <v>2.65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HYPERLINK("https://www.defined.fi/sol/6w5CVYvoyi35hJjUPkzKLuLmCvitJ1qKUtVPwrbBpump?maker=H5oWX5p85BK1k2vqNBzrTdi3TSX8ysmrCuEPb6d3bvxD","https://www.defined.fi/sol/6w5CVYvoyi35hJjUPkzKLuLmCvitJ1qKUtVPwrbBpump?maker=H5oWX5p85BK1k2vqNBzrTdi3TSX8ysmrCuEPb6d3bvxD")</f>
        <v/>
      </c>
      <c r="M21">
        <f>HYPERLINK("https://dexscreener.com/solana/6w5CVYvoyi35hJjUPkzKLuLmCvitJ1qKUtVPwrbBpump?maker=H5oWX5p85BK1k2vqNBzrTdi3TSX8ysmrCuEPb6d3bvxD","https://dexscreener.com/solana/6w5CVYvoyi35hJjUPkzKLuLmCvitJ1qKUtVPwrbBpump?maker=H5oWX5p85BK1k2vqNBzrTdi3TSX8ysmrCuEPb6d3bvxD")</f>
        <v/>
      </c>
    </row>
    <row r="22">
      <c r="A22" t="inlineStr">
        <is>
          <t>C3HmFQuei2CbaHwK2VgYaWwjSXBi8tT3BD4BabZNpump</t>
        </is>
      </c>
      <c r="B22" t="inlineStr">
        <is>
          <t>BAI</t>
        </is>
      </c>
      <c r="C22" t="n">
        <v>0</v>
      </c>
      <c r="D22" t="n">
        <v>-1.59</v>
      </c>
      <c r="E22" t="n">
        <v>-1</v>
      </c>
      <c r="F22" t="n">
        <v>1.93</v>
      </c>
      <c r="G22" t="n">
        <v>0.34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HYPERLINK("https://www.defined.fi/sol/C3HmFQuei2CbaHwK2VgYaWwjSXBi8tT3BD4BabZNpump?maker=H5oWX5p85BK1k2vqNBzrTdi3TSX8ysmrCuEPb6d3bvxD","https://www.defined.fi/sol/C3HmFQuei2CbaHwK2VgYaWwjSXBi8tT3BD4BabZNpump?maker=H5oWX5p85BK1k2vqNBzrTdi3TSX8ysmrCuEPb6d3bvxD")</f>
        <v/>
      </c>
      <c r="M22">
        <f>HYPERLINK("https://dexscreener.com/solana/C3HmFQuei2CbaHwK2VgYaWwjSXBi8tT3BD4BabZNpump?maker=H5oWX5p85BK1k2vqNBzrTdi3TSX8ysmrCuEPb6d3bvxD","https://dexscreener.com/solana/C3HmFQuei2CbaHwK2VgYaWwjSXBi8tT3BD4BabZNpump?maker=H5oWX5p85BK1k2vqNBzrTdi3TSX8ysmrCuEPb6d3bvxD")</f>
        <v/>
      </c>
    </row>
    <row r="23">
      <c r="A23" t="inlineStr">
        <is>
          <t>97Tn67ckh6y24K3du54B6P6JWYMf5U2REWWymj4Rpump</t>
        </is>
      </c>
      <c r="B23" t="inlineStr">
        <is>
          <t>RAFT</t>
        </is>
      </c>
      <c r="C23" t="n">
        <v>0</v>
      </c>
      <c r="D23" t="n">
        <v>-1.88</v>
      </c>
      <c r="E23" t="n">
        <v>-0.85</v>
      </c>
      <c r="F23" t="n">
        <v>2.21</v>
      </c>
      <c r="G23" t="n">
        <v>0.328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HYPERLINK("https://www.defined.fi/sol/97Tn67ckh6y24K3du54B6P6JWYMf5U2REWWymj4Rpump?maker=H5oWX5p85BK1k2vqNBzrTdi3TSX8ysmrCuEPb6d3bvxD","https://www.defined.fi/sol/97Tn67ckh6y24K3du54B6P6JWYMf5U2REWWymj4Rpump?maker=H5oWX5p85BK1k2vqNBzrTdi3TSX8ysmrCuEPb6d3bvxD")</f>
        <v/>
      </c>
      <c r="M23">
        <f>HYPERLINK("https://dexscreener.com/solana/97Tn67ckh6y24K3du54B6P6JWYMf5U2REWWymj4Rpump?maker=H5oWX5p85BK1k2vqNBzrTdi3TSX8ysmrCuEPb6d3bvxD","https://dexscreener.com/solana/97Tn67ckh6y24K3du54B6P6JWYMf5U2REWWymj4Rpump?maker=H5oWX5p85BK1k2vqNBzrTdi3TSX8ysmrCuEPb6d3bvxD")</f>
        <v/>
      </c>
    </row>
    <row r="24">
      <c r="A24" t="inlineStr">
        <is>
          <t>9qriMjPPAJTMCtfQnz7Mo9BsV2jAWTr2ff7yc3JWpump</t>
        </is>
      </c>
      <c r="B24" t="inlineStr">
        <is>
          <t>unknown_9qri</t>
        </is>
      </c>
      <c r="C24" t="n">
        <v>1</v>
      </c>
      <c r="D24" t="n">
        <v>5.04</v>
      </c>
      <c r="E24" t="n">
        <v>0.14</v>
      </c>
      <c r="F24" t="n">
        <v>35.35</v>
      </c>
      <c r="G24" t="n">
        <v>41.91</v>
      </c>
      <c r="H24" t="n">
        <v>7</v>
      </c>
      <c r="I24" t="n">
        <v>3</v>
      </c>
      <c r="J24" t="n">
        <v>-1</v>
      </c>
      <c r="K24" t="n">
        <v>-1</v>
      </c>
      <c r="L24">
        <f>HYPERLINK("https://www.defined.fi/sol/9qriMjPPAJTMCtfQnz7Mo9BsV2jAWTr2ff7yc3JWpump?maker=H5oWX5p85BK1k2vqNBzrTdi3TSX8ysmrCuEPb6d3bvxD","https://www.defined.fi/sol/9qriMjPPAJTMCtfQnz7Mo9BsV2jAWTr2ff7yc3JWpump?maker=H5oWX5p85BK1k2vqNBzrTdi3TSX8ysmrCuEPb6d3bvxD")</f>
        <v/>
      </c>
      <c r="M24">
        <f>HYPERLINK("https://dexscreener.com/solana/9qriMjPPAJTMCtfQnz7Mo9BsV2jAWTr2ff7yc3JWpump?maker=H5oWX5p85BK1k2vqNBzrTdi3TSX8ysmrCuEPb6d3bvxD","https://dexscreener.com/solana/9qriMjPPAJTMCtfQnz7Mo9BsV2jAWTr2ff7yc3JWpump?maker=H5oWX5p85BK1k2vqNBzrTdi3TSX8ysmrCuEPb6d3bvxD")</f>
        <v/>
      </c>
    </row>
    <row r="25">
      <c r="A25" t="inlineStr">
        <is>
          <t>FT7EwTeAQBeneKVjAGRgr1AjT3QMxmnsa6BBqZaq8WGa</t>
        </is>
      </c>
      <c r="B25" t="inlineStr">
        <is>
          <t>ICA</t>
        </is>
      </c>
      <c r="C25" t="n">
        <v>1</v>
      </c>
      <c r="D25" t="n">
        <v>-2.71</v>
      </c>
      <c r="E25" t="n">
        <v>-0.61</v>
      </c>
      <c r="F25" t="n">
        <v>4.44</v>
      </c>
      <c r="G25" t="n">
        <v>1.73</v>
      </c>
      <c r="H25" t="n">
        <v>6</v>
      </c>
      <c r="I25" t="n">
        <v>1</v>
      </c>
      <c r="J25" t="n">
        <v>-1</v>
      </c>
      <c r="K25" t="n">
        <v>-1</v>
      </c>
      <c r="L25">
        <f>HYPERLINK("https://www.defined.fi/sol/FT7EwTeAQBeneKVjAGRgr1AjT3QMxmnsa6BBqZaq8WGa?maker=H5oWX5p85BK1k2vqNBzrTdi3TSX8ysmrCuEPb6d3bvxD","https://www.defined.fi/sol/FT7EwTeAQBeneKVjAGRgr1AjT3QMxmnsa6BBqZaq8WGa?maker=H5oWX5p85BK1k2vqNBzrTdi3TSX8ysmrCuEPb6d3bvxD")</f>
        <v/>
      </c>
      <c r="M25">
        <f>HYPERLINK("https://dexscreener.com/solana/FT7EwTeAQBeneKVjAGRgr1AjT3QMxmnsa6BBqZaq8WGa?maker=H5oWX5p85BK1k2vqNBzrTdi3TSX8ysmrCuEPb6d3bvxD","https://dexscreener.com/solana/FT7EwTeAQBeneKVjAGRgr1AjT3QMxmnsa6BBqZaq8WGa?maker=H5oWX5p85BK1k2vqNBzrTdi3TSX8ysmrCuEPb6d3bvxD")</f>
        <v/>
      </c>
    </row>
    <row r="26">
      <c r="A26" t="inlineStr">
        <is>
          <t>KBFs8Zb1V1tT9x7Ba3AWQo8jSNyL6GLuXjBx6kHpump</t>
        </is>
      </c>
      <c r="B26" t="inlineStr">
        <is>
          <t>$HIVE</t>
        </is>
      </c>
      <c r="C26" t="n">
        <v>1</v>
      </c>
      <c r="D26" t="n">
        <v>-5.71</v>
      </c>
      <c r="E26" t="n">
        <v>-0.23</v>
      </c>
      <c r="F26" t="n">
        <v>24.27</v>
      </c>
      <c r="G26" t="n">
        <v>18.56</v>
      </c>
      <c r="H26" t="n">
        <v>4</v>
      </c>
      <c r="I26" t="n">
        <v>2</v>
      </c>
      <c r="J26" t="n">
        <v>-1</v>
      </c>
      <c r="K26" t="n">
        <v>-1</v>
      </c>
      <c r="L26">
        <f>HYPERLINK("https://www.defined.fi/sol/KBFs8Zb1V1tT9x7Ba3AWQo8jSNyL6GLuXjBx6kHpump?maker=H5oWX5p85BK1k2vqNBzrTdi3TSX8ysmrCuEPb6d3bvxD","https://www.defined.fi/sol/KBFs8Zb1V1tT9x7Ba3AWQo8jSNyL6GLuXjBx6kHpump?maker=H5oWX5p85BK1k2vqNBzrTdi3TSX8ysmrCuEPb6d3bvxD")</f>
        <v/>
      </c>
      <c r="M26">
        <f>HYPERLINK("https://dexscreener.com/solana/KBFs8Zb1V1tT9x7Ba3AWQo8jSNyL6GLuXjBx6kHpump?maker=H5oWX5p85BK1k2vqNBzrTdi3TSX8ysmrCuEPb6d3bvxD","https://dexscreener.com/solana/KBFs8Zb1V1tT9x7Ba3AWQo8jSNyL6GLuXjBx6kHpump?maker=H5oWX5p85BK1k2vqNBzrTdi3TSX8ysmrCuEPb6d3bvxD")</f>
        <v/>
      </c>
    </row>
    <row r="27">
      <c r="A27" t="inlineStr">
        <is>
          <t>B2F78Dgs2NVvRZiDxwLd7V5ckffPasL3ii3UsnmNpump</t>
        </is>
      </c>
      <c r="B27" t="inlineStr">
        <is>
          <t>Chambers</t>
        </is>
      </c>
      <c r="C27" t="n">
        <v>1</v>
      </c>
      <c r="D27" t="n">
        <v>-0.191</v>
      </c>
      <c r="E27" t="n">
        <v>-1</v>
      </c>
      <c r="F27" t="n">
        <v>0.573</v>
      </c>
      <c r="G27" t="n">
        <v>0.383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HYPERLINK("https://www.defined.fi/sol/B2F78Dgs2NVvRZiDxwLd7V5ckffPasL3ii3UsnmNpump?maker=H5oWX5p85BK1k2vqNBzrTdi3TSX8ysmrCuEPb6d3bvxD","https://www.defined.fi/sol/B2F78Dgs2NVvRZiDxwLd7V5ckffPasL3ii3UsnmNpump?maker=H5oWX5p85BK1k2vqNBzrTdi3TSX8ysmrCuEPb6d3bvxD")</f>
        <v/>
      </c>
      <c r="M27">
        <f>HYPERLINK("https://dexscreener.com/solana/B2F78Dgs2NVvRZiDxwLd7V5ckffPasL3ii3UsnmNpump?maker=H5oWX5p85BK1k2vqNBzrTdi3TSX8ysmrCuEPb6d3bvxD","https://dexscreener.com/solana/B2F78Dgs2NVvRZiDxwLd7V5ckffPasL3ii3UsnmNpump?maker=H5oWX5p85BK1k2vqNBzrTdi3TSX8ysmrCuEPb6d3bvxD")</f>
        <v/>
      </c>
    </row>
    <row r="28">
      <c r="A28" t="inlineStr">
        <is>
          <t>2iDaSjLGQxab2oSyvTfVQvZf2xNdniWCG7R8SR5hpump</t>
        </is>
      </c>
      <c r="B28" t="inlineStr">
        <is>
          <t>INFOPUSSY</t>
        </is>
      </c>
      <c r="C28" t="n">
        <v>1</v>
      </c>
      <c r="D28" t="n">
        <v>0.225</v>
      </c>
      <c r="E28" t="n">
        <v>0.14</v>
      </c>
      <c r="F28" t="n">
        <v>1.64</v>
      </c>
      <c r="G28" t="n">
        <v>1.86</v>
      </c>
      <c r="H28" t="n">
        <v>2</v>
      </c>
      <c r="I28" t="n">
        <v>2</v>
      </c>
      <c r="J28" t="n">
        <v>-1</v>
      </c>
      <c r="K28" t="n">
        <v>-1</v>
      </c>
      <c r="L28">
        <f>HYPERLINK("https://www.defined.fi/sol/2iDaSjLGQxab2oSyvTfVQvZf2xNdniWCG7R8SR5hpump?maker=H5oWX5p85BK1k2vqNBzrTdi3TSX8ysmrCuEPb6d3bvxD","https://www.defined.fi/sol/2iDaSjLGQxab2oSyvTfVQvZf2xNdniWCG7R8SR5hpump?maker=H5oWX5p85BK1k2vqNBzrTdi3TSX8ysmrCuEPb6d3bvxD")</f>
        <v/>
      </c>
      <c r="M28">
        <f>HYPERLINK("https://dexscreener.com/solana/2iDaSjLGQxab2oSyvTfVQvZf2xNdniWCG7R8SR5hpump?maker=H5oWX5p85BK1k2vqNBzrTdi3TSX8ysmrCuEPb6d3bvxD","https://dexscreener.com/solana/2iDaSjLGQxab2oSyvTfVQvZf2xNdniWCG7R8SR5hpump?maker=H5oWX5p85BK1k2vqNBzrTdi3TSX8ysmrCuEPb6d3bvxD")</f>
        <v/>
      </c>
    </row>
    <row r="29">
      <c r="A29" t="inlineStr">
        <is>
          <t>fS46xDct5hAdiypDztY4TPTwwCSmNmEHqYoTZqPpump</t>
        </is>
      </c>
      <c r="B29" t="inlineStr">
        <is>
          <t>EmoCat</t>
        </is>
      </c>
      <c r="C29" t="n">
        <v>1</v>
      </c>
      <c r="D29" t="n">
        <v>-0.18</v>
      </c>
      <c r="E29" t="n">
        <v>-1</v>
      </c>
      <c r="F29" t="n">
        <v>0.441</v>
      </c>
      <c r="G29" t="n">
        <v>0.261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HYPERLINK("https://www.defined.fi/sol/fS46xDct5hAdiypDztY4TPTwwCSmNmEHqYoTZqPpump?maker=H5oWX5p85BK1k2vqNBzrTdi3TSX8ysmrCuEPb6d3bvxD","https://www.defined.fi/sol/fS46xDct5hAdiypDztY4TPTwwCSmNmEHqYoTZqPpump?maker=H5oWX5p85BK1k2vqNBzrTdi3TSX8ysmrCuEPb6d3bvxD")</f>
        <v/>
      </c>
      <c r="M29">
        <f>HYPERLINK("https://dexscreener.com/solana/fS46xDct5hAdiypDztY4TPTwwCSmNmEHqYoTZqPpump?maker=H5oWX5p85BK1k2vqNBzrTdi3TSX8ysmrCuEPb6d3bvxD","https://dexscreener.com/solana/fS46xDct5hAdiypDztY4TPTwwCSmNmEHqYoTZqPpump?maker=H5oWX5p85BK1k2vqNBzrTdi3TSX8ysmrCuEPb6d3bvxD")</f>
        <v/>
      </c>
    </row>
    <row r="30">
      <c r="A30" t="inlineStr">
        <is>
          <t>GRkAQsphKwc5PPMmi2bLT2aG9opmnHqJPN7spmjLpump</t>
        </is>
      </c>
      <c r="B30" t="inlineStr">
        <is>
          <t>ANIME</t>
        </is>
      </c>
      <c r="C30" t="n">
        <v>1</v>
      </c>
      <c r="D30" t="n">
        <v>-0.151</v>
      </c>
      <c r="E30" t="n">
        <v>-0.18</v>
      </c>
      <c r="F30" t="n">
        <v>0.821</v>
      </c>
      <c r="G30" t="n">
        <v>0.67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HYPERLINK("https://www.defined.fi/sol/GRkAQsphKwc5PPMmi2bLT2aG9opmnHqJPN7spmjLpump?maker=H5oWX5p85BK1k2vqNBzrTdi3TSX8ysmrCuEPb6d3bvxD","https://www.defined.fi/sol/GRkAQsphKwc5PPMmi2bLT2aG9opmnHqJPN7spmjLpump?maker=H5oWX5p85BK1k2vqNBzrTdi3TSX8ysmrCuEPb6d3bvxD")</f>
        <v/>
      </c>
      <c r="M30">
        <f>HYPERLINK("https://dexscreener.com/solana/GRkAQsphKwc5PPMmi2bLT2aG9opmnHqJPN7spmjLpump?maker=H5oWX5p85BK1k2vqNBzrTdi3TSX8ysmrCuEPb6d3bvxD","https://dexscreener.com/solana/GRkAQsphKwc5PPMmi2bLT2aG9opmnHqJPN7spmjLpump?maker=H5oWX5p85BK1k2vqNBzrTdi3TSX8ysmrCuEPb6d3bvxD")</f>
        <v/>
      </c>
    </row>
    <row r="31">
      <c r="A31" t="inlineStr">
        <is>
          <t>ETZDTrZp1tWSTPHf22cyUXiv5xGzXuBFEwJAsE8ypump</t>
        </is>
      </c>
      <c r="B31" t="inlineStr">
        <is>
          <t>xcog</t>
        </is>
      </c>
      <c r="C31" t="n">
        <v>1</v>
      </c>
      <c r="D31" t="n">
        <v>22.71</v>
      </c>
      <c r="E31" t="n">
        <v>0.6899999999999999</v>
      </c>
      <c r="F31" t="n">
        <v>32.71</v>
      </c>
      <c r="G31" t="n">
        <v>55.42</v>
      </c>
      <c r="H31" t="n">
        <v>9</v>
      </c>
      <c r="I31" t="n">
        <v>6</v>
      </c>
      <c r="J31" t="n">
        <v>-1</v>
      </c>
      <c r="K31" t="n">
        <v>-1</v>
      </c>
      <c r="L31">
        <f>HYPERLINK("https://www.defined.fi/sol/ETZDTrZp1tWSTPHf22cyUXiv5xGzXuBFEwJAsE8ypump?maker=H5oWX5p85BK1k2vqNBzrTdi3TSX8ysmrCuEPb6d3bvxD","https://www.defined.fi/sol/ETZDTrZp1tWSTPHf22cyUXiv5xGzXuBFEwJAsE8ypump?maker=H5oWX5p85BK1k2vqNBzrTdi3TSX8ysmrCuEPb6d3bvxD")</f>
        <v/>
      </c>
      <c r="M31">
        <f>HYPERLINK("https://dexscreener.com/solana/ETZDTrZp1tWSTPHf22cyUXiv5xGzXuBFEwJAsE8ypump?maker=H5oWX5p85BK1k2vqNBzrTdi3TSX8ysmrCuEPb6d3bvxD","https://dexscreener.com/solana/ETZDTrZp1tWSTPHf22cyUXiv5xGzXuBFEwJAsE8ypump?maker=H5oWX5p85BK1k2vqNBzrTdi3TSX8ysmrCuEPb6d3bvxD")</f>
        <v/>
      </c>
    </row>
    <row r="32">
      <c r="A32" t="inlineStr">
        <is>
          <t>BoAQaykj3LtkM2Brevc7cQcRAzpqcsP47nJ2rkyopump</t>
        </is>
      </c>
      <c r="B32" t="inlineStr">
        <is>
          <t>FOREST</t>
        </is>
      </c>
      <c r="C32" t="n">
        <v>1</v>
      </c>
      <c r="D32" t="n">
        <v>1.85</v>
      </c>
      <c r="E32" t="n">
        <v>0.13</v>
      </c>
      <c r="F32" t="n">
        <v>13.83</v>
      </c>
      <c r="G32" t="n">
        <v>15.68</v>
      </c>
      <c r="H32" t="n">
        <v>7</v>
      </c>
      <c r="I32" t="n">
        <v>9</v>
      </c>
      <c r="J32" t="n">
        <v>-1</v>
      </c>
      <c r="K32" t="n">
        <v>-1</v>
      </c>
      <c r="L32">
        <f>HYPERLINK("https://www.defined.fi/sol/BoAQaykj3LtkM2Brevc7cQcRAzpqcsP47nJ2rkyopump?maker=H5oWX5p85BK1k2vqNBzrTdi3TSX8ysmrCuEPb6d3bvxD","https://www.defined.fi/sol/BoAQaykj3LtkM2Brevc7cQcRAzpqcsP47nJ2rkyopump?maker=H5oWX5p85BK1k2vqNBzrTdi3TSX8ysmrCuEPb6d3bvxD")</f>
        <v/>
      </c>
      <c r="M32">
        <f>HYPERLINK("https://dexscreener.com/solana/BoAQaykj3LtkM2Brevc7cQcRAzpqcsP47nJ2rkyopump?maker=H5oWX5p85BK1k2vqNBzrTdi3TSX8ysmrCuEPb6d3bvxD","https://dexscreener.com/solana/BoAQaykj3LtkM2Brevc7cQcRAzpqcsP47nJ2rkyopump?maker=H5oWX5p85BK1k2vqNBzrTdi3TSX8ysmrCuEPb6d3bvxD")</f>
        <v/>
      </c>
    </row>
    <row r="33">
      <c r="A33" t="inlineStr">
        <is>
          <t>7J5rZx7BpMWmrVhUAMAHs28DBn7GxSYZZ6dMnLXjpump</t>
        </is>
      </c>
      <c r="B33" t="inlineStr">
        <is>
          <t>SOS</t>
        </is>
      </c>
      <c r="C33" t="n">
        <v>1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</v>
      </c>
      <c r="J33" t="n">
        <v>-1</v>
      </c>
      <c r="K33" t="n">
        <v>-1</v>
      </c>
      <c r="L33">
        <f>HYPERLINK("https://www.defined.fi/sol/7J5rZx7BpMWmrVhUAMAHs28DBn7GxSYZZ6dMnLXjpump?maker=H5oWX5p85BK1k2vqNBzrTdi3TSX8ysmrCuEPb6d3bvxD","https://www.defined.fi/sol/7J5rZx7BpMWmrVhUAMAHs28DBn7GxSYZZ6dMnLXjpump?maker=H5oWX5p85BK1k2vqNBzrTdi3TSX8ysmrCuEPb6d3bvxD")</f>
        <v/>
      </c>
      <c r="M33">
        <f>HYPERLINK("https://dexscreener.com/solana/7J5rZx7BpMWmrVhUAMAHs28DBn7GxSYZZ6dMnLXjpump?maker=H5oWX5p85BK1k2vqNBzrTdi3TSX8ysmrCuEPb6d3bvxD","https://dexscreener.com/solana/7J5rZx7BpMWmrVhUAMAHs28DBn7GxSYZZ6dMnLXjpump?maker=H5oWX5p85BK1k2vqNBzrTdi3TSX8ysmrCuEPb6d3bvxD")</f>
        <v/>
      </c>
    </row>
    <row r="34">
      <c r="A34" t="inlineStr">
        <is>
          <t>vZz4CG7njSwnVHCh8neWPY6tSxXHXvAwL5U2J2Epump</t>
        </is>
      </c>
      <c r="B34" t="inlineStr">
        <is>
          <t>SHEEP</t>
        </is>
      </c>
      <c r="C34" t="n">
        <v>1</v>
      </c>
      <c r="D34" t="n">
        <v>2.88</v>
      </c>
      <c r="E34" t="n">
        <v>0.12</v>
      </c>
      <c r="F34" t="n">
        <v>23.68</v>
      </c>
      <c r="G34" t="n">
        <v>27.13</v>
      </c>
      <c r="H34" t="n">
        <v>13</v>
      </c>
      <c r="I34" t="n">
        <v>4</v>
      </c>
      <c r="J34" t="n">
        <v>-1</v>
      </c>
      <c r="K34" t="n">
        <v>-1</v>
      </c>
      <c r="L34">
        <f>HYPERLINK("https://www.defined.fi/sol/vZz4CG7njSwnVHCh8neWPY6tSxXHXvAwL5U2J2Epump?maker=H5oWX5p85BK1k2vqNBzrTdi3TSX8ysmrCuEPb6d3bvxD","https://www.defined.fi/sol/vZz4CG7njSwnVHCh8neWPY6tSxXHXvAwL5U2J2Epump?maker=H5oWX5p85BK1k2vqNBzrTdi3TSX8ysmrCuEPb6d3bvxD")</f>
        <v/>
      </c>
      <c r="M34">
        <f>HYPERLINK("https://dexscreener.com/solana/vZz4CG7njSwnVHCh8neWPY6tSxXHXvAwL5U2J2Epump?maker=H5oWX5p85BK1k2vqNBzrTdi3TSX8ysmrCuEPb6d3bvxD","https://dexscreener.com/solana/vZz4CG7njSwnVHCh8neWPY6tSxXHXvAwL5U2J2Epump?maker=H5oWX5p85BK1k2vqNBzrTdi3TSX8ysmrCuEPb6d3bvxD")</f>
        <v/>
      </c>
    </row>
    <row r="35">
      <c r="A35" t="inlineStr">
        <is>
          <t>3k81mEAxBWp8pJyQMZNn4weeipwMMyvJMznGdndTpump</t>
        </is>
      </c>
      <c r="B35" t="inlineStr">
        <is>
          <t>be</t>
        </is>
      </c>
      <c r="C35" t="n">
        <v>1</v>
      </c>
      <c r="D35" t="n">
        <v>-0.06</v>
      </c>
      <c r="E35" t="n">
        <v>-1</v>
      </c>
      <c r="F35" t="n">
        <v>0.07000000000000001</v>
      </c>
      <c r="G35" t="n">
        <v>0</v>
      </c>
      <c r="H35" t="n">
        <v>1</v>
      </c>
      <c r="I35" t="n">
        <v>0</v>
      </c>
      <c r="J35" t="n">
        <v>-1</v>
      </c>
      <c r="K35" t="n">
        <v>-1</v>
      </c>
      <c r="L35">
        <f>HYPERLINK("https://www.defined.fi/sol/3k81mEAxBWp8pJyQMZNn4weeipwMMyvJMznGdndTpump?maker=H5oWX5p85BK1k2vqNBzrTdi3TSX8ysmrCuEPb6d3bvxD","https://www.defined.fi/sol/3k81mEAxBWp8pJyQMZNn4weeipwMMyvJMznGdndTpump?maker=H5oWX5p85BK1k2vqNBzrTdi3TSX8ysmrCuEPb6d3bvxD")</f>
        <v/>
      </c>
      <c r="M35">
        <f>HYPERLINK("https://dexscreener.com/solana/3k81mEAxBWp8pJyQMZNn4weeipwMMyvJMznGdndTpump?maker=H5oWX5p85BK1k2vqNBzrTdi3TSX8ysmrCuEPb6d3bvxD","https://dexscreener.com/solana/3k81mEAxBWp8pJyQMZNn4weeipwMMyvJMznGdndTpump?maker=H5oWX5p85BK1k2vqNBzrTdi3TSX8ysmrCuEPb6d3bvxD")</f>
        <v/>
      </c>
    </row>
    <row r="36">
      <c r="A36" t="inlineStr">
        <is>
          <t>Cg34mCg2ZdBmx2WLipwimJ28jUqZUiWRZxWijarVpump</t>
        </is>
      </c>
      <c r="B36" t="inlineStr">
        <is>
          <t>TROLLFACE</t>
        </is>
      </c>
      <c r="C36" t="n">
        <v>1</v>
      </c>
      <c r="D36" t="n">
        <v>-0.146</v>
      </c>
      <c r="E36" t="n">
        <v>-0.44</v>
      </c>
      <c r="F36" t="n">
        <v>0.332</v>
      </c>
      <c r="G36" t="n">
        <v>0.186</v>
      </c>
      <c r="H36" t="n">
        <v>2</v>
      </c>
      <c r="I36" t="n">
        <v>2</v>
      </c>
      <c r="J36" t="n">
        <v>-1</v>
      </c>
      <c r="K36" t="n">
        <v>-1</v>
      </c>
      <c r="L36">
        <f>HYPERLINK("https://www.defined.fi/sol/Cg34mCg2ZdBmx2WLipwimJ28jUqZUiWRZxWijarVpump?maker=H5oWX5p85BK1k2vqNBzrTdi3TSX8ysmrCuEPb6d3bvxD","https://www.defined.fi/sol/Cg34mCg2ZdBmx2WLipwimJ28jUqZUiWRZxWijarVpump?maker=H5oWX5p85BK1k2vqNBzrTdi3TSX8ysmrCuEPb6d3bvxD")</f>
        <v/>
      </c>
      <c r="M36">
        <f>HYPERLINK("https://dexscreener.com/solana/Cg34mCg2ZdBmx2WLipwimJ28jUqZUiWRZxWijarVpump?maker=H5oWX5p85BK1k2vqNBzrTdi3TSX8ysmrCuEPb6d3bvxD","https://dexscreener.com/solana/Cg34mCg2ZdBmx2WLipwimJ28jUqZUiWRZxWijarVpump?maker=H5oWX5p85BK1k2vqNBzrTdi3TSX8ysmrCuEPb6d3bvxD")</f>
        <v/>
      </c>
    </row>
    <row r="37">
      <c r="A37" t="inlineStr">
        <is>
          <t>Dkrhi9uU7zBHnD3U8d8RCE7GjzzBPUgWQb7iH1FBpump</t>
        </is>
      </c>
      <c r="B37" t="inlineStr">
        <is>
          <t>ROON</t>
        </is>
      </c>
      <c r="C37" t="n">
        <v>1</v>
      </c>
      <c r="D37" t="n">
        <v>-0.061</v>
      </c>
      <c r="E37" t="n">
        <v>-0.21</v>
      </c>
      <c r="F37" t="n">
        <v>0.285</v>
      </c>
      <c r="G37" t="n">
        <v>0.224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HYPERLINK("https://www.defined.fi/sol/Dkrhi9uU7zBHnD3U8d8RCE7GjzzBPUgWQb7iH1FBpump?maker=H5oWX5p85BK1k2vqNBzrTdi3TSX8ysmrCuEPb6d3bvxD","https://www.defined.fi/sol/Dkrhi9uU7zBHnD3U8d8RCE7GjzzBPUgWQb7iH1FBpump?maker=H5oWX5p85BK1k2vqNBzrTdi3TSX8ysmrCuEPb6d3bvxD")</f>
        <v/>
      </c>
      <c r="M37">
        <f>HYPERLINK("https://dexscreener.com/solana/Dkrhi9uU7zBHnD3U8d8RCE7GjzzBPUgWQb7iH1FBpump?maker=H5oWX5p85BK1k2vqNBzrTdi3TSX8ysmrCuEPb6d3bvxD","https://dexscreener.com/solana/Dkrhi9uU7zBHnD3U8d8RCE7GjzzBPUgWQb7iH1FBpump?maker=H5oWX5p85BK1k2vqNBzrTdi3TSX8ysmrCuEPb6d3bvxD")</f>
        <v/>
      </c>
    </row>
    <row r="38">
      <c r="A38" t="inlineStr">
        <is>
          <t>2Ns9bfJVEMZTCmzfcbwDv4pNbSsSTBkeNJQoSsb1pump</t>
        </is>
      </c>
      <c r="B38" t="inlineStr">
        <is>
          <t>MOO</t>
        </is>
      </c>
      <c r="C38" t="n">
        <v>1</v>
      </c>
      <c r="D38" t="n">
        <v>-0.9379999999999999</v>
      </c>
      <c r="E38" t="n">
        <v>-0.77</v>
      </c>
      <c r="F38" t="n">
        <v>1.22</v>
      </c>
      <c r="G38" t="n">
        <v>0.286</v>
      </c>
      <c r="H38" t="n">
        <v>4</v>
      </c>
      <c r="I38" t="n">
        <v>1</v>
      </c>
      <c r="J38" t="n">
        <v>-1</v>
      </c>
      <c r="K38" t="n">
        <v>-1</v>
      </c>
      <c r="L38">
        <f>HYPERLINK("https://www.defined.fi/sol/2Ns9bfJVEMZTCmzfcbwDv4pNbSsSTBkeNJQoSsb1pump?maker=H5oWX5p85BK1k2vqNBzrTdi3TSX8ysmrCuEPb6d3bvxD","https://www.defined.fi/sol/2Ns9bfJVEMZTCmzfcbwDv4pNbSsSTBkeNJQoSsb1pump?maker=H5oWX5p85BK1k2vqNBzrTdi3TSX8ysmrCuEPb6d3bvxD")</f>
        <v/>
      </c>
      <c r="M38">
        <f>HYPERLINK("https://dexscreener.com/solana/2Ns9bfJVEMZTCmzfcbwDv4pNbSsSTBkeNJQoSsb1pump?maker=H5oWX5p85BK1k2vqNBzrTdi3TSX8ysmrCuEPb6d3bvxD","https://dexscreener.com/solana/2Ns9bfJVEMZTCmzfcbwDv4pNbSsSTBkeNJQoSsb1pump?maker=H5oWX5p85BK1k2vqNBzrTdi3TSX8ysmrCuEPb6d3bvxD")</f>
        <v/>
      </c>
    </row>
    <row r="39">
      <c r="A39" t="inlineStr">
        <is>
          <t>2ymAjUoJdiNZgKy6vKfJ2WQ6AExck3cZbAX26g6Qpump</t>
        </is>
      </c>
      <c r="B39" t="inlineStr">
        <is>
          <t>voice99999</t>
        </is>
      </c>
      <c r="C39" t="n">
        <v>2</v>
      </c>
      <c r="D39" t="n">
        <v>-0.539</v>
      </c>
      <c r="E39" t="n">
        <v>-0.07000000000000001</v>
      </c>
      <c r="F39" t="n">
        <v>6.79</v>
      </c>
      <c r="G39" t="n">
        <v>7.02</v>
      </c>
      <c r="H39" t="n">
        <v>2</v>
      </c>
      <c r="I39" t="n">
        <v>7</v>
      </c>
      <c r="J39" t="n">
        <v>-1</v>
      </c>
      <c r="K39" t="n">
        <v>-1</v>
      </c>
      <c r="L39">
        <f>HYPERLINK("https://www.defined.fi/sol/2ymAjUoJdiNZgKy6vKfJ2WQ6AExck3cZbAX26g6Qpump?maker=H5oWX5p85BK1k2vqNBzrTdi3TSX8ysmrCuEPb6d3bvxD","https://www.defined.fi/sol/2ymAjUoJdiNZgKy6vKfJ2WQ6AExck3cZbAX26g6Qpump?maker=H5oWX5p85BK1k2vqNBzrTdi3TSX8ysmrCuEPb6d3bvxD")</f>
        <v/>
      </c>
      <c r="M39">
        <f>HYPERLINK("https://dexscreener.com/solana/2ymAjUoJdiNZgKy6vKfJ2WQ6AExck3cZbAX26g6Qpump?maker=H5oWX5p85BK1k2vqNBzrTdi3TSX8ysmrCuEPb6d3bvxD","https://dexscreener.com/solana/2ymAjUoJdiNZgKy6vKfJ2WQ6AExck3cZbAX26g6Qpump?maker=H5oWX5p85BK1k2vqNBzrTdi3TSX8ysmrCuEPb6d3bvxD")</f>
        <v/>
      </c>
    </row>
    <row r="40">
      <c r="A40" t="inlineStr">
        <is>
          <t>HeJUFDxfJSzYFUuHLxkMqCgytU31G6mjP4wKviwqpump</t>
        </is>
      </c>
      <c r="B40" t="inlineStr">
        <is>
          <t>GNON</t>
        </is>
      </c>
      <c r="C40" t="n">
        <v>2</v>
      </c>
      <c r="D40" t="n">
        <v>-0.86</v>
      </c>
      <c r="E40" t="n">
        <v>-0.18</v>
      </c>
      <c r="F40" t="n">
        <v>4.83</v>
      </c>
      <c r="G40" t="n">
        <v>3.97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HYPERLINK("https://www.defined.fi/sol/HeJUFDxfJSzYFUuHLxkMqCgytU31G6mjP4wKviwqpump?maker=H5oWX5p85BK1k2vqNBzrTdi3TSX8ysmrCuEPb6d3bvxD","https://www.defined.fi/sol/HeJUFDxfJSzYFUuHLxkMqCgytU31G6mjP4wKviwqpump?maker=H5oWX5p85BK1k2vqNBzrTdi3TSX8ysmrCuEPb6d3bvxD")</f>
        <v/>
      </c>
      <c r="M40">
        <f>HYPERLINK("https://dexscreener.com/solana/HeJUFDxfJSzYFUuHLxkMqCgytU31G6mjP4wKviwqpump?maker=H5oWX5p85BK1k2vqNBzrTdi3TSX8ysmrCuEPb6d3bvxD","https://dexscreener.com/solana/HeJUFDxfJSzYFUuHLxkMqCgytU31G6mjP4wKviwqpump?maker=H5oWX5p85BK1k2vqNBzrTdi3TSX8ysmrCuEPb6d3bvxD")</f>
        <v/>
      </c>
    </row>
    <row r="41">
      <c r="A41" t="inlineStr">
        <is>
          <t>41revsxLUZnoiUQoMT9eBVCzi4cs8Xbs48rp53gcpump</t>
        </is>
      </c>
      <c r="B41" t="inlineStr">
        <is>
          <t>ROKO</t>
        </is>
      </c>
      <c r="C41" t="n">
        <v>2</v>
      </c>
      <c r="D41" t="n">
        <v>-0.315</v>
      </c>
      <c r="E41" t="n">
        <v>-0.33</v>
      </c>
      <c r="F41" t="n">
        <v>0.958</v>
      </c>
      <c r="G41" t="n">
        <v>0.643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HYPERLINK("https://www.defined.fi/sol/41revsxLUZnoiUQoMT9eBVCzi4cs8Xbs48rp53gcpump?maker=H5oWX5p85BK1k2vqNBzrTdi3TSX8ysmrCuEPb6d3bvxD","https://www.defined.fi/sol/41revsxLUZnoiUQoMT9eBVCzi4cs8Xbs48rp53gcpump?maker=H5oWX5p85BK1k2vqNBzrTdi3TSX8ysmrCuEPb6d3bvxD")</f>
        <v/>
      </c>
      <c r="M41">
        <f>HYPERLINK("https://dexscreener.com/solana/41revsxLUZnoiUQoMT9eBVCzi4cs8Xbs48rp53gcpump?maker=H5oWX5p85BK1k2vqNBzrTdi3TSX8ysmrCuEPb6d3bvxD","https://dexscreener.com/solana/41revsxLUZnoiUQoMT9eBVCzi4cs8Xbs48rp53gcpump?maker=H5oWX5p85BK1k2vqNBzrTdi3TSX8ysmrCuEPb6d3bvxD")</f>
        <v/>
      </c>
    </row>
    <row r="42">
      <c r="A42" t="inlineStr">
        <is>
          <t>DB3M5ggNLurVeSezKKJb68wEZrnodcPN4jCCFoBdcKG7</t>
        </is>
      </c>
      <c r="B42" t="inlineStr">
        <is>
          <t>ARLO</t>
        </is>
      </c>
      <c r="C42" t="n">
        <v>2</v>
      </c>
      <c r="D42" t="n">
        <v>0.452</v>
      </c>
      <c r="E42" t="n">
        <v>0.1</v>
      </c>
      <c r="F42" t="n">
        <v>4.47</v>
      </c>
      <c r="G42" t="n">
        <v>4.92</v>
      </c>
      <c r="H42" t="n">
        <v>10</v>
      </c>
      <c r="I42" t="n">
        <v>3</v>
      </c>
      <c r="J42" t="n">
        <v>-1</v>
      </c>
      <c r="K42" t="n">
        <v>-1</v>
      </c>
      <c r="L42">
        <f>HYPERLINK("https://www.defined.fi/sol/DB3M5ggNLurVeSezKKJb68wEZrnodcPN4jCCFoBdcKG7?maker=H5oWX5p85BK1k2vqNBzrTdi3TSX8ysmrCuEPb6d3bvxD","https://www.defined.fi/sol/DB3M5ggNLurVeSezKKJb68wEZrnodcPN4jCCFoBdcKG7?maker=H5oWX5p85BK1k2vqNBzrTdi3TSX8ysmrCuEPb6d3bvxD")</f>
        <v/>
      </c>
      <c r="M42">
        <f>HYPERLINK("https://dexscreener.com/solana/DB3M5ggNLurVeSezKKJb68wEZrnodcPN4jCCFoBdcKG7?maker=H5oWX5p85BK1k2vqNBzrTdi3TSX8ysmrCuEPb6d3bvxD","https://dexscreener.com/solana/DB3M5ggNLurVeSezKKJb68wEZrnodcPN4jCCFoBdcKG7?maker=H5oWX5p85BK1k2vqNBzrTdi3TSX8ysmrCuEPb6d3bvxD")</f>
        <v/>
      </c>
    </row>
    <row r="43">
      <c r="A43" t="inlineStr">
        <is>
          <t>3rfd4iYNLNSLwiVpDpv7M3yDQE34tZTiurxCqEdzpump</t>
        </is>
      </c>
      <c r="B43" t="inlineStr">
        <is>
          <t>YUNCHUAN</t>
        </is>
      </c>
      <c r="C43" t="n">
        <v>2</v>
      </c>
      <c r="D43" t="n">
        <v>-0.057</v>
      </c>
      <c r="E43" t="n">
        <v>-1</v>
      </c>
      <c r="F43" t="n">
        <v>0.065</v>
      </c>
      <c r="G43" t="n">
        <v>0</v>
      </c>
      <c r="H43" t="n">
        <v>1</v>
      </c>
      <c r="I43" t="n">
        <v>0</v>
      </c>
      <c r="J43" t="n">
        <v>-1</v>
      </c>
      <c r="K43" t="n">
        <v>-1</v>
      </c>
      <c r="L43">
        <f>HYPERLINK("https://www.defined.fi/sol/3rfd4iYNLNSLwiVpDpv7M3yDQE34tZTiurxCqEdzpump?maker=H5oWX5p85BK1k2vqNBzrTdi3TSX8ysmrCuEPb6d3bvxD","https://www.defined.fi/sol/3rfd4iYNLNSLwiVpDpv7M3yDQE34tZTiurxCqEdzpump?maker=H5oWX5p85BK1k2vqNBzrTdi3TSX8ysmrCuEPb6d3bvxD")</f>
        <v/>
      </c>
      <c r="M43">
        <f>HYPERLINK("https://dexscreener.com/solana/3rfd4iYNLNSLwiVpDpv7M3yDQE34tZTiurxCqEdzpump?maker=H5oWX5p85BK1k2vqNBzrTdi3TSX8ysmrCuEPb6d3bvxD","https://dexscreener.com/solana/3rfd4iYNLNSLwiVpDpv7M3yDQE34tZTiurxCqEdzpump?maker=H5oWX5p85BK1k2vqNBzrTdi3TSX8ysmrCuEPb6d3bvxD")</f>
        <v/>
      </c>
    </row>
    <row r="44">
      <c r="A44" t="inlineStr">
        <is>
          <t>GKpajrpXa38BdPZuvfYmrcgp7v7M98MBZr1FbQsLpump</t>
        </is>
      </c>
      <c r="B44" t="inlineStr">
        <is>
          <t>YeahDog</t>
        </is>
      </c>
      <c r="C44" t="n">
        <v>2</v>
      </c>
      <c r="D44" t="n">
        <v>-0.256</v>
      </c>
      <c r="E44" t="n">
        <v>-0.96</v>
      </c>
      <c r="F44" t="n">
        <v>0.266</v>
      </c>
      <c r="G44" t="n">
        <v>0</v>
      </c>
      <c r="H44" t="n">
        <v>2</v>
      </c>
      <c r="I44" t="n">
        <v>0</v>
      </c>
      <c r="J44" t="n">
        <v>-1</v>
      </c>
      <c r="K44" t="n">
        <v>-1</v>
      </c>
      <c r="L44">
        <f>HYPERLINK("https://www.defined.fi/sol/GKpajrpXa38BdPZuvfYmrcgp7v7M98MBZr1FbQsLpump?maker=H5oWX5p85BK1k2vqNBzrTdi3TSX8ysmrCuEPb6d3bvxD","https://www.defined.fi/sol/GKpajrpXa38BdPZuvfYmrcgp7v7M98MBZr1FbQsLpump?maker=H5oWX5p85BK1k2vqNBzrTdi3TSX8ysmrCuEPb6d3bvxD")</f>
        <v/>
      </c>
      <c r="M44">
        <f>HYPERLINK("https://dexscreener.com/solana/GKpajrpXa38BdPZuvfYmrcgp7v7M98MBZr1FbQsLpump?maker=H5oWX5p85BK1k2vqNBzrTdi3TSX8ysmrCuEPb6d3bvxD","https://dexscreener.com/solana/GKpajrpXa38BdPZuvfYmrcgp7v7M98MBZr1FbQsLpump?maker=H5oWX5p85BK1k2vqNBzrTdi3TSX8ysmrCuEPb6d3bvxD")</f>
        <v/>
      </c>
    </row>
    <row r="45">
      <c r="A45" t="inlineStr">
        <is>
          <t>7ERm6pnFPhmPN9r2B7oMZZkVyAcCbFvnYHfbX8F5pump</t>
        </is>
      </c>
      <c r="B45" t="inlineStr">
        <is>
          <t>Moocat</t>
        </is>
      </c>
      <c r="C45" t="n">
        <v>2</v>
      </c>
      <c r="D45" t="n">
        <v>0.219</v>
      </c>
      <c r="E45" t="n">
        <v>0.87</v>
      </c>
      <c r="F45" t="n">
        <v>0.252</v>
      </c>
      <c r="G45" t="n">
        <v>0.471</v>
      </c>
      <c r="H45" t="n">
        <v>1</v>
      </c>
      <c r="I45" t="n">
        <v>2</v>
      </c>
      <c r="J45" t="n">
        <v>-1</v>
      </c>
      <c r="K45" t="n">
        <v>-1</v>
      </c>
      <c r="L45">
        <f>HYPERLINK("https://www.defined.fi/sol/7ERm6pnFPhmPN9r2B7oMZZkVyAcCbFvnYHfbX8F5pump?maker=H5oWX5p85BK1k2vqNBzrTdi3TSX8ysmrCuEPb6d3bvxD","https://www.defined.fi/sol/7ERm6pnFPhmPN9r2B7oMZZkVyAcCbFvnYHfbX8F5pump?maker=H5oWX5p85BK1k2vqNBzrTdi3TSX8ysmrCuEPb6d3bvxD")</f>
        <v/>
      </c>
      <c r="M45">
        <f>HYPERLINK("https://dexscreener.com/solana/7ERm6pnFPhmPN9r2B7oMZZkVyAcCbFvnYHfbX8F5pump?maker=H5oWX5p85BK1k2vqNBzrTdi3TSX8ysmrCuEPb6d3bvxD","https://dexscreener.com/solana/7ERm6pnFPhmPN9r2B7oMZZkVyAcCbFvnYHfbX8F5pump?maker=H5oWX5p85BK1k2vqNBzrTdi3TSX8ysmrCuEPb6d3bvxD")</f>
        <v/>
      </c>
    </row>
    <row r="46">
      <c r="A46" t="inlineStr">
        <is>
          <t>C39TzTdEKXYvBWBFUzYc6vxBmGvgQn9RJF1iTLQjpump</t>
        </is>
      </c>
      <c r="B46" t="inlineStr">
        <is>
          <t>KOLTO</t>
        </is>
      </c>
      <c r="C46" t="n">
        <v>2</v>
      </c>
      <c r="D46" t="n">
        <v>-0.028</v>
      </c>
      <c r="E46" t="n">
        <v>-0.25</v>
      </c>
      <c r="F46" t="n">
        <v>0.11</v>
      </c>
      <c r="G46" t="n">
        <v>0.083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HYPERLINK("https://www.defined.fi/sol/C39TzTdEKXYvBWBFUzYc6vxBmGvgQn9RJF1iTLQjpump?maker=H5oWX5p85BK1k2vqNBzrTdi3TSX8ysmrCuEPb6d3bvxD","https://www.defined.fi/sol/C39TzTdEKXYvBWBFUzYc6vxBmGvgQn9RJF1iTLQjpump?maker=H5oWX5p85BK1k2vqNBzrTdi3TSX8ysmrCuEPb6d3bvxD")</f>
        <v/>
      </c>
      <c r="M46">
        <f>HYPERLINK("https://dexscreener.com/solana/C39TzTdEKXYvBWBFUzYc6vxBmGvgQn9RJF1iTLQjpump?maker=H5oWX5p85BK1k2vqNBzrTdi3TSX8ysmrCuEPb6d3bvxD","https://dexscreener.com/solana/C39TzTdEKXYvBWBFUzYc6vxBmGvgQn9RJF1iTLQjpump?maker=H5oWX5p85BK1k2vqNBzrTdi3TSX8ysmrCuEPb6d3bvxD")</f>
        <v/>
      </c>
    </row>
    <row r="47">
      <c r="A47" t="inlineStr">
        <is>
          <t>DDWi6CoNvaWb55MfUzvbxiKs87f9PsSSC6S3h15TmUMp</t>
        </is>
      </c>
      <c r="B47" t="inlineStr">
        <is>
          <t>dric</t>
        </is>
      </c>
      <c r="C47" t="n">
        <v>2</v>
      </c>
      <c r="D47" t="n">
        <v>-0.513</v>
      </c>
      <c r="E47" t="n">
        <v>-0.82</v>
      </c>
      <c r="F47" t="n">
        <v>0.627</v>
      </c>
      <c r="G47" t="n">
        <v>0.114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HYPERLINK("https://www.defined.fi/sol/DDWi6CoNvaWb55MfUzvbxiKs87f9PsSSC6S3h15TmUMp?maker=H5oWX5p85BK1k2vqNBzrTdi3TSX8ysmrCuEPb6d3bvxD","https://www.defined.fi/sol/DDWi6CoNvaWb55MfUzvbxiKs87f9PsSSC6S3h15TmUMp?maker=H5oWX5p85BK1k2vqNBzrTdi3TSX8ysmrCuEPb6d3bvxD")</f>
        <v/>
      </c>
      <c r="M47">
        <f>HYPERLINK("https://dexscreener.com/solana/DDWi6CoNvaWb55MfUzvbxiKs87f9PsSSC6S3h15TmUMp?maker=H5oWX5p85BK1k2vqNBzrTdi3TSX8ysmrCuEPb6d3bvxD","https://dexscreener.com/solana/DDWi6CoNvaWb55MfUzvbxiKs87f9PsSSC6S3h15TmUMp?maker=H5oWX5p85BK1k2vqNBzrTdi3TSX8ysmrCuEPb6d3bvxD")</f>
        <v/>
      </c>
    </row>
    <row r="48">
      <c r="A48" t="inlineStr">
        <is>
          <t>9rX87jfaBPwXMCKgykbMytRtdvtmBxSELPiVyZ3spump</t>
        </is>
      </c>
      <c r="B48" t="inlineStr">
        <is>
          <t>MSS</t>
        </is>
      </c>
      <c r="C48" t="n">
        <v>3</v>
      </c>
      <c r="D48" t="n">
        <v>-0.55</v>
      </c>
      <c r="E48" t="n">
        <v>-0.79</v>
      </c>
      <c r="F48" t="n">
        <v>0.696</v>
      </c>
      <c r="G48" t="n">
        <v>0.145</v>
      </c>
      <c r="H48" t="n">
        <v>3</v>
      </c>
      <c r="I48" t="n">
        <v>1</v>
      </c>
      <c r="J48" t="n">
        <v>-1</v>
      </c>
      <c r="K48" t="n">
        <v>-1</v>
      </c>
      <c r="L48">
        <f>HYPERLINK("https://www.defined.fi/sol/9rX87jfaBPwXMCKgykbMytRtdvtmBxSELPiVyZ3spump?maker=H5oWX5p85BK1k2vqNBzrTdi3TSX8ysmrCuEPb6d3bvxD","https://www.defined.fi/sol/9rX87jfaBPwXMCKgykbMytRtdvtmBxSELPiVyZ3spump?maker=H5oWX5p85BK1k2vqNBzrTdi3TSX8ysmrCuEPb6d3bvxD")</f>
        <v/>
      </c>
      <c r="M48">
        <f>HYPERLINK("https://dexscreener.com/solana/9rX87jfaBPwXMCKgykbMytRtdvtmBxSELPiVyZ3spump?maker=H5oWX5p85BK1k2vqNBzrTdi3TSX8ysmrCuEPb6d3bvxD","https://dexscreener.com/solana/9rX87jfaBPwXMCKgykbMytRtdvtmBxSELPiVyZ3spump?maker=H5oWX5p85BK1k2vqNBzrTdi3TSX8ysmrCuEPb6d3bvxD")</f>
        <v/>
      </c>
    </row>
    <row r="49">
      <c r="A49" t="inlineStr">
        <is>
          <t>8aN5wQpgqeusPb5MgiMQV61LwU6mw6gcgcDicV8wNZPD</t>
        </is>
      </c>
      <c r="B49" t="inlineStr">
        <is>
          <t>GIZA</t>
        </is>
      </c>
      <c r="C49" t="n">
        <v>3</v>
      </c>
      <c r="D49" t="n">
        <v>0.213</v>
      </c>
      <c r="E49" t="n">
        <v>0.65</v>
      </c>
      <c r="F49" t="n">
        <v>0.327</v>
      </c>
      <c r="G49" t="n">
        <v>0.54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HYPERLINK("https://www.defined.fi/sol/8aN5wQpgqeusPb5MgiMQV61LwU6mw6gcgcDicV8wNZPD?maker=H5oWX5p85BK1k2vqNBzrTdi3TSX8ysmrCuEPb6d3bvxD","https://www.defined.fi/sol/8aN5wQpgqeusPb5MgiMQV61LwU6mw6gcgcDicV8wNZPD?maker=H5oWX5p85BK1k2vqNBzrTdi3TSX8ysmrCuEPb6d3bvxD")</f>
        <v/>
      </c>
      <c r="M49">
        <f>HYPERLINK("https://dexscreener.com/solana/8aN5wQpgqeusPb5MgiMQV61LwU6mw6gcgcDicV8wNZPD?maker=H5oWX5p85BK1k2vqNBzrTdi3TSX8ysmrCuEPb6d3bvxD","https://dexscreener.com/solana/8aN5wQpgqeusPb5MgiMQV61LwU6mw6gcgcDicV8wNZPD?maker=H5oWX5p85BK1k2vqNBzrTdi3TSX8ysmrCuEPb6d3bvxD")</f>
        <v/>
      </c>
    </row>
    <row r="50">
      <c r="A50" t="inlineStr">
        <is>
          <t>BGaumRqjesfv7jHecTG4cZJNJKt4eJGpTPeFqt3rpump</t>
        </is>
      </c>
      <c r="B50" t="inlineStr">
        <is>
          <t>Gapeape</t>
        </is>
      </c>
      <c r="C50" t="n">
        <v>3</v>
      </c>
      <c r="D50" t="n">
        <v>-0.269</v>
      </c>
      <c r="E50" t="n">
        <v>-0.45</v>
      </c>
      <c r="F50" t="n">
        <v>0.596</v>
      </c>
      <c r="G50" t="n">
        <v>0.327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HYPERLINK("https://www.defined.fi/sol/BGaumRqjesfv7jHecTG4cZJNJKt4eJGpTPeFqt3rpump?maker=H5oWX5p85BK1k2vqNBzrTdi3TSX8ysmrCuEPb6d3bvxD","https://www.defined.fi/sol/BGaumRqjesfv7jHecTG4cZJNJKt4eJGpTPeFqt3rpump?maker=H5oWX5p85BK1k2vqNBzrTdi3TSX8ysmrCuEPb6d3bvxD")</f>
        <v/>
      </c>
      <c r="M50">
        <f>HYPERLINK("https://dexscreener.com/solana/BGaumRqjesfv7jHecTG4cZJNJKt4eJGpTPeFqt3rpump?maker=H5oWX5p85BK1k2vqNBzrTdi3TSX8ysmrCuEPb6d3bvxD","https://dexscreener.com/solana/BGaumRqjesfv7jHecTG4cZJNJKt4eJGpTPeFqt3rpump?maker=H5oWX5p85BK1k2vqNBzrTdi3TSX8ysmrCuEPb6d3bvxD")</f>
        <v/>
      </c>
    </row>
    <row r="51">
      <c r="A51" t="inlineStr">
        <is>
          <t>CwUPvQz27au3YkYbPcjqprbHuT8qF9CDhijaSpGJpump</t>
        </is>
      </c>
      <c r="B51" t="inlineStr">
        <is>
          <t>llama</t>
        </is>
      </c>
      <c r="C51" t="n">
        <v>3</v>
      </c>
      <c r="D51" t="n">
        <v>0.067</v>
      </c>
      <c r="E51" t="n">
        <v>0.14</v>
      </c>
      <c r="F51" t="n">
        <v>0.487</v>
      </c>
      <c r="G51" t="n">
        <v>0.554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HYPERLINK("https://www.defined.fi/sol/CwUPvQz27au3YkYbPcjqprbHuT8qF9CDhijaSpGJpump?maker=H5oWX5p85BK1k2vqNBzrTdi3TSX8ysmrCuEPb6d3bvxD","https://www.defined.fi/sol/CwUPvQz27au3YkYbPcjqprbHuT8qF9CDhijaSpGJpump?maker=H5oWX5p85BK1k2vqNBzrTdi3TSX8ysmrCuEPb6d3bvxD")</f>
        <v/>
      </c>
      <c r="M51">
        <f>HYPERLINK("https://dexscreener.com/solana/CwUPvQz27au3YkYbPcjqprbHuT8qF9CDhijaSpGJpump?maker=H5oWX5p85BK1k2vqNBzrTdi3TSX8ysmrCuEPb6d3bvxD","https://dexscreener.com/solana/CwUPvQz27au3YkYbPcjqprbHuT8qF9CDhijaSpGJpump?maker=H5oWX5p85BK1k2vqNBzrTdi3TSX8ysmrCuEPb6d3bvxD")</f>
        <v/>
      </c>
    </row>
    <row r="52">
      <c r="A52" t="inlineStr">
        <is>
          <t>3qq54YqAKG3TcrwNHXFSpMCWoL8gmMuPceJ4FG9npump</t>
        </is>
      </c>
      <c r="B52" t="inlineStr">
        <is>
          <t>CLANKER</t>
        </is>
      </c>
      <c r="C52" t="n">
        <v>3</v>
      </c>
      <c r="D52" t="n">
        <v>0.761</v>
      </c>
      <c r="E52" t="n">
        <v>0.67</v>
      </c>
      <c r="F52" t="n">
        <v>1.14</v>
      </c>
      <c r="G52" t="n">
        <v>1.9</v>
      </c>
      <c r="H52" t="n">
        <v>5</v>
      </c>
      <c r="I52" t="n">
        <v>4</v>
      </c>
      <c r="J52" t="n">
        <v>-1</v>
      </c>
      <c r="K52" t="n">
        <v>-1</v>
      </c>
      <c r="L52">
        <f>HYPERLINK("https://www.defined.fi/sol/3qq54YqAKG3TcrwNHXFSpMCWoL8gmMuPceJ4FG9npump?maker=H5oWX5p85BK1k2vqNBzrTdi3TSX8ysmrCuEPb6d3bvxD","https://www.defined.fi/sol/3qq54YqAKG3TcrwNHXFSpMCWoL8gmMuPceJ4FG9npump?maker=H5oWX5p85BK1k2vqNBzrTdi3TSX8ysmrCuEPb6d3bvxD")</f>
        <v/>
      </c>
      <c r="M52">
        <f>HYPERLINK("https://dexscreener.com/solana/3qq54YqAKG3TcrwNHXFSpMCWoL8gmMuPceJ4FG9npump?maker=H5oWX5p85BK1k2vqNBzrTdi3TSX8ysmrCuEPb6d3bvxD","https://dexscreener.com/solana/3qq54YqAKG3TcrwNHXFSpMCWoL8gmMuPceJ4FG9npump?maker=H5oWX5p85BK1k2vqNBzrTdi3TSX8ysmrCuEPb6d3bvxD")</f>
        <v/>
      </c>
    </row>
    <row r="53">
      <c r="A53" t="inlineStr">
        <is>
          <t>GTiMaW6FNPLrWNVLYk5KkLApxiHvCwbGr9KdueGypump</t>
        </is>
      </c>
      <c r="B53" t="inlineStr">
        <is>
          <t>isaac</t>
        </is>
      </c>
      <c r="C53" t="n">
        <v>3</v>
      </c>
      <c r="D53" t="n">
        <v>0.49</v>
      </c>
      <c r="E53" t="n">
        <v>0.45</v>
      </c>
      <c r="F53" t="n">
        <v>1.08</v>
      </c>
      <c r="G53" t="n">
        <v>1.57</v>
      </c>
      <c r="H53" t="n">
        <v>3</v>
      </c>
      <c r="I53" t="n">
        <v>2</v>
      </c>
      <c r="J53" t="n">
        <v>-1</v>
      </c>
      <c r="K53" t="n">
        <v>-1</v>
      </c>
      <c r="L53">
        <f>HYPERLINK("https://www.defined.fi/sol/GTiMaW6FNPLrWNVLYk5KkLApxiHvCwbGr9KdueGypump?maker=H5oWX5p85BK1k2vqNBzrTdi3TSX8ysmrCuEPb6d3bvxD","https://www.defined.fi/sol/GTiMaW6FNPLrWNVLYk5KkLApxiHvCwbGr9KdueGypump?maker=H5oWX5p85BK1k2vqNBzrTdi3TSX8ysmrCuEPb6d3bvxD")</f>
        <v/>
      </c>
      <c r="M53">
        <f>HYPERLINK("https://dexscreener.com/solana/GTiMaW6FNPLrWNVLYk5KkLApxiHvCwbGr9KdueGypump?maker=H5oWX5p85BK1k2vqNBzrTdi3TSX8ysmrCuEPb6d3bvxD","https://dexscreener.com/solana/GTiMaW6FNPLrWNVLYk5KkLApxiHvCwbGr9KdueGypump?maker=H5oWX5p85BK1k2vqNBzrTdi3TSX8ysmrCuEPb6d3bvxD")</f>
        <v/>
      </c>
    </row>
    <row r="54">
      <c r="A54" t="inlineStr">
        <is>
          <t>FqnqT1GKi8S4Gyk5wnSKvJjXW48HqGtKJt9WS4o2pump</t>
        </is>
      </c>
      <c r="B54" t="inlineStr">
        <is>
          <t>Bakso</t>
        </is>
      </c>
      <c r="C54" t="n">
        <v>3</v>
      </c>
      <c r="D54" t="n">
        <v>-0.005</v>
      </c>
      <c r="E54" t="n">
        <v>-0.02</v>
      </c>
      <c r="F54" t="n">
        <v>0.316</v>
      </c>
      <c r="G54" t="n">
        <v>0.311</v>
      </c>
      <c r="H54" t="n">
        <v>1</v>
      </c>
      <c r="I54" t="n">
        <v>2</v>
      </c>
      <c r="J54" t="n">
        <v>-1</v>
      </c>
      <c r="K54" t="n">
        <v>-1</v>
      </c>
      <c r="L54">
        <f>HYPERLINK("https://www.defined.fi/sol/FqnqT1GKi8S4Gyk5wnSKvJjXW48HqGtKJt9WS4o2pump?maker=H5oWX5p85BK1k2vqNBzrTdi3TSX8ysmrCuEPb6d3bvxD","https://www.defined.fi/sol/FqnqT1GKi8S4Gyk5wnSKvJjXW48HqGtKJt9WS4o2pump?maker=H5oWX5p85BK1k2vqNBzrTdi3TSX8ysmrCuEPb6d3bvxD")</f>
        <v/>
      </c>
      <c r="M54">
        <f>HYPERLINK("https://dexscreener.com/solana/FqnqT1GKi8S4Gyk5wnSKvJjXW48HqGtKJt9WS4o2pump?maker=H5oWX5p85BK1k2vqNBzrTdi3TSX8ysmrCuEPb6d3bvxD","https://dexscreener.com/solana/FqnqT1GKi8S4Gyk5wnSKvJjXW48HqGtKJt9WS4o2pump?maker=H5oWX5p85BK1k2vqNBzrTdi3TSX8ysmrCuEPb6d3bvxD")</f>
        <v/>
      </c>
    </row>
    <row r="55">
      <c r="A55" t="inlineStr">
        <is>
          <t>AVE58rHbSFRcViz6MYR3QG42qgSrQYhcdvLADiarpump</t>
        </is>
      </c>
      <c r="B55" t="inlineStr">
        <is>
          <t>Athena</t>
        </is>
      </c>
      <c r="C55" t="n">
        <v>3</v>
      </c>
      <c r="D55" t="n">
        <v>0.026</v>
      </c>
      <c r="E55" t="n">
        <v>0.18</v>
      </c>
      <c r="F55" t="n">
        <v>0.146</v>
      </c>
      <c r="G55" t="n">
        <v>0.172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HYPERLINK("https://www.defined.fi/sol/AVE58rHbSFRcViz6MYR3QG42qgSrQYhcdvLADiarpump?maker=H5oWX5p85BK1k2vqNBzrTdi3TSX8ysmrCuEPb6d3bvxD","https://www.defined.fi/sol/AVE58rHbSFRcViz6MYR3QG42qgSrQYhcdvLADiarpump?maker=H5oWX5p85BK1k2vqNBzrTdi3TSX8ysmrCuEPb6d3bvxD")</f>
        <v/>
      </c>
      <c r="M55">
        <f>HYPERLINK("https://dexscreener.com/solana/AVE58rHbSFRcViz6MYR3QG42qgSrQYhcdvLADiarpump?maker=H5oWX5p85BK1k2vqNBzrTdi3TSX8ysmrCuEPb6d3bvxD","https://dexscreener.com/solana/AVE58rHbSFRcViz6MYR3QG42qgSrQYhcdvLADiarpump?maker=H5oWX5p85BK1k2vqNBzrTdi3TSX8ysmrCuEPb6d3bvxD")</f>
        <v/>
      </c>
    </row>
    <row r="56">
      <c r="A56" t="inlineStr">
        <is>
          <t>8kHthZeGXdBZxo2XqNJHi4YkbctKDph2sM7X3Xv1pump</t>
        </is>
      </c>
      <c r="B56" t="inlineStr">
        <is>
          <t>KUNO</t>
        </is>
      </c>
      <c r="C56" t="n">
        <v>3</v>
      </c>
      <c r="D56" t="n">
        <v>-0.132</v>
      </c>
      <c r="E56" t="n">
        <v>-1</v>
      </c>
      <c r="F56" t="n">
        <v>0.149</v>
      </c>
      <c r="G56" t="n">
        <v>0</v>
      </c>
      <c r="H56" t="n">
        <v>1</v>
      </c>
      <c r="I56" t="n">
        <v>0</v>
      </c>
      <c r="J56" t="n">
        <v>-1</v>
      </c>
      <c r="K56" t="n">
        <v>-1</v>
      </c>
      <c r="L56">
        <f>HYPERLINK("https://www.defined.fi/sol/8kHthZeGXdBZxo2XqNJHi4YkbctKDph2sM7X3Xv1pump?maker=H5oWX5p85BK1k2vqNBzrTdi3TSX8ysmrCuEPb6d3bvxD","https://www.defined.fi/sol/8kHthZeGXdBZxo2XqNJHi4YkbctKDph2sM7X3Xv1pump?maker=H5oWX5p85BK1k2vqNBzrTdi3TSX8ysmrCuEPb6d3bvxD")</f>
        <v/>
      </c>
      <c r="M56">
        <f>HYPERLINK("https://dexscreener.com/solana/8kHthZeGXdBZxo2XqNJHi4YkbctKDph2sM7X3Xv1pump?maker=H5oWX5p85BK1k2vqNBzrTdi3TSX8ysmrCuEPb6d3bvxD","https://dexscreener.com/solana/8kHthZeGXdBZxo2XqNJHi4YkbctKDph2sM7X3Xv1pump?maker=H5oWX5p85BK1k2vqNBzrTdi3TSX8ysmrCuEPb6d3bvxD")</f>
        <v/>
      </c>
    </row>
    <row r="57">
      <c r="A57" t="inlineStr">
        <is>
          <t>991jxDiKaAqCth61RehjxCzmSkitPsp6JSRJoiFxpump</t>
        </is>
      </c>
      <c r="B57" t="inlineStr">
        <is>
          <t>Finn</t>
        </is>
      </c>
      <c r="C57" t="n">
        <v>3</v>
      </c>
      <c r="D57" t="n">
        <v>-0.183</v>
      </c>
      <c r="E57" t="n">
        <v>-0.97</v>
      </c>
      <c r="F57" t="n">
        <v>0.187</v>
      </c>
      <c r="G57" t="n">
        <v>0.005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HYPERLINK("https://www.defined.fi/sol/991jxDiKaAqCth61RehjxCzmSkitPsp6JSRJoiFxpump?maker=H5oWX5p85BK1k2vqNBzrTdi3TSX8ysmrCuEPb6d3bvxD","https://www.defined.fi/sol/991jxDiKaAqCth61RehjxCzmSkitPsp6JSRJoiFxpump?maker=H5oWX5p85BK1k2vqNBzrTdi3TSX8ysmrCuEPb6d3bvxD")</f>
        <v/>
      </c>
      <c r="M57">
        <f>HYPERLINK("https://dexscreener.com/solana/991jxDiKaAqCth61RehjxCzmSkitPsp6JSRJoiFxpump?maker=H5oWX5p85BK1k2vqNBzrTdi3TSX8ysmrCuEPb6d3bvxD","https://dexscreener.com/solana/991jxDiKaAqCth61RehjxCzmSkitPsp6JSRJoiFxpump?maker=H5oWX5p85BK1k2vqNBzrTdi3TSX8ysmrCuEPb6d3bvxD")</f>
        <v/>
      </c>
    </row>
    <row r="58">
      <c r="A58" t="inlineStr">
        <is>
          <t>D284nFetTKQNYp9nCB79SGdwf57MiW1S532a4Fu1pump</t>
        </is>
      </c>
      <c r="B58" t="inlineStr">
        <is>
          <t>Ollama</t>
        </is>
      </c>
      <c r="C58" t="n">
        <v>3</v>
      </c>
      <c r="D58" t="n">
        <v>-0.096</v>
      </c>
      <c r="E58" t="n">
        <v>-0.65</v>
      </c>
      <c r="F58" t="n">
        <v>0.147</v>
      </c>
      <c r="G58" t="n">
        <v>0.051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HYPERLINK("https://www.defined.fi/sol/D284nFetTKQNYp9nCB79SGdwf57MiW1S532a4Fu1pump?maker=H5oWX5p85BK1k2vqNBzrTdi3TSX8ysmrCuEPb6d3bvxD","https://www.defined.fi/sol/D284nFetTKQNYp9nCB79SGdwf57MiW1S532a4Fu1pump?maker=H5oWX5p85BK1k2vqNBzrTdi3TSX8ysmrCuEPb6d3bvxD")</f>
        <v/>
      </c>
      <c r="M58">
        <f>HYPERLINK("https://dexscreener.com/solana/D284nFetTKQNYp9nCB79SGdwf57MiW1S532a4Fu1pump?maker=H5oWX5p85BK1k2vqNBzrTdi3TSX8ysmrCuEPb6d3bvxD","https://dexscreener.com/solana/D284nFetTKQNYp9nCB79SGdwf57MiW1S532a4Fu1pump?maker=H5oWX5p85BK1k2vqNBzrTdi3TSX8ysmrCuEPb6d3bvxD")</f>
        <v/>
      </c>
    </row>
    <row r="59">
      <c r="A59" t="inlineStr">
        <is>
          <t>HuiVprCHCucHUb5bX6EXFJd7wuwvdASFzzge4ahXpump</t>
        </is>
      </c>
      <c r="B59" t="inlineStr">
        <is>
          <t>Tilly</t>
        </is>
      </c>
      <c r="C59" t="n">
        <v>3</v>
      </c>
      <c r="D59" t="n">
        <v>0.023</v>
      </c>
      <c r="E59" t="n">
        <v>0.12</v>
      </c>
      <c r="F59" t="n">
        <v>0.203</v>
      </c>
      <c r="G59" t="n">
        <v>0.226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HYPERLINK("https://www.defined.fi/sol/HuiVprCHCucHUb5bX6EXFJd7wuwvdASFzzge4ahXpump?maker=H5oWX5p85BK1k2vqNBzrTdi3TSX8ysmrCuEPb6d3bvxD","https://www.defined.fi/sol/HuiVprCHCucHUb5bX6EXFJd7wuwvdASFzzge4ahXpump?maker=H5oWX5p85BK1k2vqNBzrTdi3TSX8ysmrCuEPb6d3bvxD")</f>
        <v/>
      </c>
      <c r="M59">
        <f>HYPERLINK("https://dexscreener.com/solana/HuiVprCHCucHUb5bX6EXFJd7wuwvdASFzzge4ahXpump?maker=H5oWX5p85BK1k2vqNBzrTdi3TSX8ysmrCuEPb6d3bvxD","https://dexscreener.com/solana/HuiVprCHCucHUb5bX6EXFJd7wuwvdASFzzge4ahXpump?maker=H5oWX5p85BK1k2vqNBzrTdi3TSX8ysmrCuEPb6d3bvxD")</f>
        <v/>
      </c>
    </row>
    <row r="60">
      <c r="A60" t="inlineStr">
        <is>
          <t>4kHu4VktgzpZW9i8LEsHZrNLJcTV98nGhyZE5JSEpump</t>
        </is>
      </c>
      <c r="B60" t="inlineStr">
        <is>
          <t>GOVAI</t>
        </is>
      </c>
      <c r="C60" t="n">
        <v>3</v>
      </c>
      <c r="D60" t="n">
        <v>0.012</v>
      </c>
      <c r="E60" t="n">
        <v>0.03</v>
      </c>
      <c r="F60" t="n">
        <v>0.398</v>
      </c>
      <c r="G60" t="n">
        <v>0.411</v>
      </c>
      <c r="H60" t="n">
        <v>2</v>
      </c>
      <c r="I60" t="n">
        <v>2</v>
      </c>
      <c r="J60" t="n">
        <v>-1</v>
      </c>
      <c r="K60" t="n">
        <v>-1</v>
      </c>
      <c r="L60">
        <f>HYPERLINK("https://www.defined.fi/sol/4kHu4VktgzpZW9i8LEsHZrNLJcTV98nGhyZE5JSEpump?maker=H5oWX5p85BK1k2vqNBzrTdi3TSX8ysmrCuEPb6d3bvxD","https://www.defined.fi/sol/4kHu4VktgzpZW9i8LEsHZrNLJcTV98nGhyZE5JSEpump?maker=H5oWX5p85BK1k2vqNBzrTdi3TSX8ysmrCuEPb6d3bvxD")</f>
        <v/>
      </c>
      <c r="M60">
        <f>HYPERLINK("https://dexscreener.com/solana/4kHu4VktgzpZW9i8LEsHZrNLJcTV98nGhyZE5JSEpump?maker=H5oWX5p85BK1k2vqNBzrTdi3TSX8ysmrCuEPb6d3bvxD","https://dexscreener.com/solana/4kHu4VktgzpZW9i8LEsHZrNLJcTV98nGhyZE5JSEpump?maker=H5oWX5p85BK1k2vqNBzrTdi3TSX8ysmrCuEPb6d3bvxD")</f>
        <v/>
      </c>
    </row>
    <row r="61">
      <c r="A61" t="inlineStr">
        <is>
          <t>umgcPr2uQHzmCerCu6kSPBiaUdMWZewRRQmQ54Apump</t>
        </is>
      </c>
      <c r="B61" t="inlineStr">
        <is>
          <t>Taylor</t>
        </is>
      </c>
      <c r="C61" t="n">
        <v>3</v>
      </c>
      <c r="D61" t="n">
        <v>-0.158</v>
      </c>
      <c r="E61" t="n">
        <v>-0.45</v>
      </c>
      <c r="F61" t="n">
        <v>0.354</v>
      </c>
      <c r="G61" t="n">
        <v>0.195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HYPERLINK("https://www.defined.fi/sol/umgcPr2uQHzmCerCu6kSPBiaUdMWZewRRQmQ54Apump?maker=H5oWX5p85BK1k2vqNBzrTdi3TSX8ysmrCuEPb6d3bvxD","https://www.defined.fi/sol/umgcPr2uQHzmCerCu6kSPBiaUdMWZewRRQmQ54Apump?maker=H5oWX5p85BK1k2vqNBzrTdi3TSX8ysmrCuEPb6d3bvxD")</f>
        <v/>
      </c>
      <c r="M61">
        <f>HYPERLINK("https://dexscreener.com/solana/umgcPr2uQHzmCerCu6kSPBiaUdMWZewRRQmQ54Apump?maker=H5oWX5p85BK1k2vqNBzrTdi3TSX8ysmrCuEPb6d3bvxD","https://dexscreener.com/solana/umgcPr2uQHzmCerCu6kSPBiaUdMWZewRRQmQ54Apump?maker=H5oWX5p85BK1k2vqNBzrTdi3TSX8ysmrCuEPb6d3bvxD")</f>
        <v/>
      </c>
    </row>
    <row r="62">
      <c r="A62" t="inlineStr">
        <is>
          <t>Dogg6xWSgkF8KbsHkTWD3Et4J9a8VBLZjrASURXGiLe1</t>
        </is>
      </c>
      <c r="B62" t="inlineStr">
        <is>
          <t>DOGAI</t>
        </is>
      </c>
      <c r="C62" t="n">
        <v>4</v>
      </c>
      <c r="D62" t="n">
        <v>0.183</v>
      </c>
      <c r="E62" t="n">
        <v>1.08</v>
      </c>
      <c r="F62" t="n">
        <v>0.17</v>
      </c>
      <c r="G62" t="n">
        <v>0.353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HYPERLINK("https://www.defined.fi/sol/Dogg6xWSgkF8KbsHkTWD3Et4J9a8VBLZjrASURXGiLe1?maker=H5oWX5p85BK1k2vqNBzrTdi3TSX8ysmrCuEPb6d3bvxD","https://www.defined.fi/sol/Dogg6xWSgkF8KbsHkTWD3Et4J9a8VBLZjrASURXGiLe1?maker=H5oWX5p85BK1k2vqNBzrTdi3TSX8ysmrCuEPb6d3bvxD")</f>
        <v/>
      </c>
      <c r="M62">
        <f>HYPERLINK("https://dexscreener.com/solana/Dogg6xWSgkF8KbsHkTWD3Et4J9a8VBLZjrASURXGiLe1?maker=H5oWX5p85BK1k2vqNBzrTdi3TSX8ysmrCuEPb6d3bvxD","https://dexscreener.com/solana/Dogg6xWSgkF8KbsHkTWD3Et4J9a8VBLZjrASURXGiLe1?maker=H5oWX5p85BK1k2vqNBzrTdi3TSX8ysmrCuEPb6d3bvxD")</f>
        <v/>
      </c>
    </row>
    <row r="63">
      <c r="A63" t="inlineStr">
        <is>
          <t>Fosp9yoXQBdx8YqyURZePYzgpCnxp9XsfnQq69DRvvU4</t>
        </is>
      </c>
      <c r="B63" t="inlineStr">
        <is>
          <t>MEDUSA</t>
        </is>
      </c>
      <c r="C63" t="n">
        <v>5</v>
      </c>
      <c r="D63" t="n">
        <v>0.002</v>
      </c>
      <c r="E63" t="n">
        <v>0.01</v>
      </c>
      <c r="F63" t="n">
        <v>0.177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HYPERLINK("https://www.defined.fi/sol/Fosp9yoXQBdx8YqyURZePYzgpCnxp9XsfnQq69DRvvU4?maker=H5oWX5p85BK1k2vqNBzrTdi3TSX8ysmrCuEPb6d3bvxD","https://www.defined.fi/sol/Fosp9yoXQBdx8YqyURZePYzgpCnxp9XsfnQq69DRvvU4?maker=H5oWX5p85BK1k2vqNBzrTdi3TSX8ysmrCuEPb6d3bvxD")</f>
        <v/>
      </c>
      <c r="M63">
        <f>HYPERLINK("https://dexscreener.com/solana/Fosp9yoXQBdx8YqyURZePYzgpCnxp9XsfnQq69DRvvU4?maker=H5oWX5p85BK1k2vqNBzrTdi3TSX8ysmrCuEPb6d3bvxD","https://dexscreener.com/solana/Fosp9yoXQBdx8YqyURZePYzgpCnxp9XsfnQq69DRvvU4?maker=H5oWX5p85BK1k2vqNBzrTdi3TSX8ysmrCuEPb6d3bvxD")</f>
        <v/>
      </c>
    </row>
    <row r="64">
      <c r="A64" t="inlineStr">
        <is>
          <t>7HSiceXdTvqsvZiXUqbZs6LLK9xaPmhqHMDKBrKdpump</t>
        </is>
      </c>
      <c r="B64" t="inlineStr">
        <is>
          <t>GOD</t>
        </is>
      </c>
      <c r="C64" t="n">
        <v>5</v>
      </c>
      <c r="D64" t="n">
        <v>0.043</v>
      </c>
      <c r="E64" t="n">
        <v>0.26</v>
      </c>
      <c r="F64" t="n">
        <v>0.164</v>
      </c>
      <c r="G64" t="n">
        <v>0.207</v>
      </c>
      <c r="H64" t="n">
        <v>2</v>
      </c>
      <c r="I64" t="n">
        <v>2</v>
      </c>
      <c r="J64" t="n">
        <v>-1</v>
      </c>
      <c r="K64" t="n">
        <v>-1</v>
      </c>
      <c r="L64">
        <f>HYPERLINK("https://www.defined.fi/sol/7HSiceXdTvqsvZiXUqbZs6LLK9xaPmhqHMDKBrKdpump?maker=H5oWX5p85BK1k2vqNBzrTdi3TSX8ysmrCuEPb6d3bvxD","https://www.defined.fi/sol/7HSiceXdTvqsvZiXUqbZs6LLK9xaPmhqHMDKBrKdpump?maker=H5oWX5p85BK1k2vqNBzrTdi3TSX8ysmrCuEPb6d3bvxD")</f>
        <v/>
      </c>
      <c r="M64">
        <f>HYPERLINK("https://dexscreener.com/solana/7HSiceXdTvqsvZiXUqbZs6LLK9xaPmhqHMDKBrKdpump?maker=H5oWX5p85BK1k2vqNBzrTdi3TSX8ysmrCuEPb6d3bvxD","https://dexscreener.com/solana/7HSiceXdTvqsvZiXUqbZs6LLK9xaPmhqHMDKBrKdpump?maker=H5oWX5p85BK1k2vqNBzrTdi3TSX8ysmrCuEPb6d3bvxD")</f>
        <v/>
      </c>
    </row>
    <row r="65">
      <c r="A65" t="inlineStr">
        <is>
          <t>HDTasrVEvEmrfHUzLN42hhhNbELrcFrWCqsvWs3ypump</t>
        </is>
      </c>
      <c r="B65" t="inlineStr">
        <is>
          <t>CHAIR</t>
        </is>
      </c>
      <c r="C65" t="n">
        <v>5</v>
      </c>
      <c r="D65" t="n">
        <v>-0.076</v>
      </c>
      <c r="E65" t="n">
        <v>-0.41</v>
      </c>
      <c r="F65" t="n">
        <v>0.186</v>
      </c>
      <c r="G65" t="n">
        <v>0.11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HYPERLINK("https://www.defined.fi/sol/HDTasrVEvEmrfHUzLN42hhhNbELrcFrWCqsvWs3ypump?maker=H5oWX5p85BK1k2vqNBzrTdi3TSX8ysmrCuEPb6d3bvxD","https://www.defined.fi/sol/HDTasrVEvEmrfHUzLN42hhhNbELrcFrWCqsvWs3ypump?maker=H5oWX5p85BK1k2vqNBzrTdi3TSX8ysmrCuEPb6d3bvxD")</f>
        <v/>
      </c>
      <c r="M65">
        <f>HYPERLINK("https://dexscreener.com/solana/HDTasrVEvEmrfHUzLN42hhhNbELrcFrWCqsvWs3ypump?maker=H5oWX5p85BK1k2vqNBzrTdi3TSX8ysmrCuEPb6d3bvxD","https://dexscreener.com/solana/HDTasrVEvEmrfHUzLN42hhhNbELrcFrWCqsvWs3ypump?maker=H5oWX5p85BK1k2vqNBzrTdi3TSX8ysmrCuEPb6d3bvxD")</f>
        <v/>
      </c>
    </row>
    <row r="66">
      <c r="A66" t="inlineStr">
        <is>
          <t>DPEPsFbcwLhNQP9RWZDCaQUnDtdRjRCAom5gLWa5pump</t>
        </is>
      </c>
      <c r="B66" t="inlineStr">
        <is>
          <t>IOLY</t>
        </is>
      </c>
      <c r="C66" t="n">
        <v>5</v>
      </c>
      <c r="D66" t="n">
        <v>-0.043</v>
      </c>
      <c r="E66" t="n">
        <v>-0.19</v>
      </c>
      <c r="F66" t="n">
        <v>0.231</v>
      </c>
      <c r="G66" t="n">
        <v>0.188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HYPERLINK("https://www.defined.fi/sol/DPEPsFbcwLhNQP9RWZDCaQUnDtdRjRCAom5gLWa5pump?maker=H5oWX5p85BK1k2vqNBzrTdi3TSX8ysmrCuEPb6d3bvxD","https://www.defined.fi/sol/DPEPsFbcwLhNQP9RWZDCaQUnDtdRjRCAom5gLWa5pump?maker=H5oWX5p85BK1k2vqNBzrTdi3TSX8ysmrCuEPb6d3bvxD")</f>
        <v/>
      </c>
      <c r="M66">
        <f>HYPERLINK("https://dexscreener.com/solana/DPEPsFbcwLhNQP9RWZDCaQUnDtdRjRCAom5gLWa5pump?maker=H5oWX5p85BK1k2vqNBzrTdi3TSX8ysmrCuEPb6d3bvxD","https://dexscreener.com/solana/DPEPsFbcwLhNQP9RWZDCaQUnDtdRjRCAom5gLWa5pump?maker=H5oWX5p85BK1k2vqNBzrTdi3TSX8ysmrCuEPb6d3bvxD")</f>
        <v/>
      </c>
    </row>
    <row r="67">
      <c r="A67" t="inlineStr">
        <is>
          <t>7SmHdZHRT8yHD1yDafKwp7zr3yX1yGHEh37Lb7n8pump</t>
        </is>
      </c>
      <c r="B67" t="inlineStr">
        <is>
          <t>GIGMA</t>
        </is>
      </c>
      <c r="C67" t="n">
        <v>5</v>
      </c>
      <c r="D67" t="n">
        <v>-0.028</v>
      </c>
      <c r="E67" t="n">
        <v>-0.63</v>
      </c>
      <c r="F67" t="n">
        <v>0.044</v>
      </c>
      <c r="G67" t="n">
        <v>0.017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HYPERLINK("https://www.defined.fi/sol/7SmHdZHRT8yHD1yDafKwp7zr3yX1yGHEh37Lb7n8pump?maker=H5oWX5p85BK1k2vqNBzrTdi3TSX8ysmrCuEPb6d3bvxD","https://www.defined.fi/sol/7SmHdZHRT8yHD1yDafKwp7zr3yX1yGHEh37Lb7n8pump?maker=H5oWX5p85BK1k2vqNBzrTdi3TSX8ysmrCuEPb6d3bvxD")</f>
        <v/>
      </c>
      <c r="M67">
        <f>HYPERLINK("https://dexscreener.com/solana/7SmHdZHRT8yHD1yDafKwp7zr3yX1yGHEh37Lb7n8pump?maker=H5oWX5p85BK1k2vqNBzrTdi3TSX8ysmrCuEPb6d3bvxD","https://dexscreener.com/solana/7SmHdZHRT8yHD1yDafKwp7zr3yX1yGHEh37Lb7n8pump?maker=H5oWX5p85BK1k2vqNBzrTdi3TSX8ysmrCuEPb6d3bvxD")</f>
        <v/>
      </c>
    </row>
    <row r="68">
      <c r="A68" t="inlineStr">
        <is>
          <t>6Wd7LzdHwzU9KkR8YFKCPAHJx5TTvDkAvE31hKSpump</t>
        </is>
      </c>
      <c r="B68" t="inlineStr">
        <is>
          <t>PEPIAN</t>
        </is>
      </c>
      <c r="C68" t="n">
        <v>5</v>
      </c>
      <c r="D68" t="n">
        <v>0.011</v>
      </c>
      <c r="E68" t="n">
        <v>-1</v>
      </c>
      <c r="F68" t="n">
        <v>0.039</v>
      </c>
      <c r="G68" t="n">
        <v>0.05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HYPERLINK("https://www.defined.fi/sol/6Wd7LzdHwzU9KkR8YFKCPAHJx5TTvDkAvE31hKSpump?maker=H5oWX5p85BK1k2vqNBzrTdi3TSX8ysmrCuEPb6d3bvxD","https://www.defined.fi/sol/6Wd7LzdHwzU9KkR8YFKCPAHJx5TTvDkAvE31hKSpump?maker=H5oWX5p85BK1k2vqNBzrTdi3TSX8ysmrCuEPb6d3bvxD")</f>
        <v/>
      </c>
      <c r="M68">
        <f>HYPERLINK("https://dexscreener.com/solana/6Wd7LzdHwzU9KkR8YFKCPAHJx5TTvDkAvE31hKSpump?maker=H5oWX5p85BK1k2vqNBzrTdi3TSX8ysmrCuEPb6d3bvxD","https://dexscreener.com/solana/6Wd7LzdHwzU9KkR8YFKCPAHJx5TTvDkAvE31hKSpump?maker=H5oWX5p85BK1k2vqNBzrTdi3TSX8ysmrCuEPb6d3bvxD")</f>
        <v/>
      </c>
    </row>
    <row r="69">
      <c r="A69" t="inlineStr">
        <is>
          <t>BPo1HTgiwiLdntjKGcZAryyFYAz2wDRySjb8uDL5pump</t>
        </is>
      </c>
      <c r="B69" t="inlineStr">
        <is>
          <t>BITCORN</t>
        </is>
      </c>
      <c r="C69" t="n">
        <v>5</v>
      </c>
      <c r="D69" t="n">
        <v>-0.011</v>
      </c>
      <c r="E69" t="n">
        <v>-1</v>
      </c>
      <c r="F69" t="n">
        <v>0.052</v>
      </c>
      <c r="G69" t="n">
        <v>0.041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HYPERLINK("https://www.defined.fi/sol/BPo1HTgiwiLdntjKGcZAryyFYAz2wDRySjb8uDL5pump?maker=H5oWX5p85BK1k2vqNBzrTdi3TSX8ysmrCuEPb6d3bvxD","https://www.defined.fi/sol/BPo1HTgiwiLdntjKGcZAryyFYAz2wDRySjb8uDL5pump?maker=H5oWX5p85BK1k2vqNBzrTdi3TSX8ysmrCuEPb6d3bvxD")</f>
        <v/>
      </c>
      <c r="M69">
        <f>HYPERLINK("https://dexscreener.com/solana/BPo1HTgiwiLdntjKGcZAryyFYAz2wDRySjb8uDL5pump?maker=H5oWX5p85BK1k2vqNBzrTdi3TSX8ysmrCuEPb6d3bvxD","https://dexscreener.com/solana/BPo1HTgiwiLdntjKGcZAryyFYAz2wDRySjb8uDL5pump?maker=H5oWX5p85BK1k2vqNBzrTdi3TSX8ysmrCuEPb6d3bvxD")</f>
        <v/>
      </c>
    </row>
    <row r="70">
      <c r="A70" t="inlineStr">
        <is>
          <t>7RrLheV7dSecVka3MfjYb4Wa6Z6uegNyzhpFeERsfFZP</t>
        </is>
      </c>
      <c r="B70" t="inlineStr">
        <is>
          <t>Retardia</t>
        </is>
      </c>
      <c r="C70" t="n">
        <v>5</v>
      </c>
      <c r="D70" t="n">
        <v>-0.033</v>
      </c>
      <c r="E70" t="n">
        <v>-0.23</v>
      </c>
      <c r="F70" t="n">
        <v>0.145</v>
      </c>
      <c r="G70" t="n">
        <v>0.112</v>
      </c>
      <c r="H70" t="n">
        <v>2</v>
      </c>
      <c r="I70" t="n">
        <v>2</v>
      </c>
      <c r="J70" t="n">
        <v>-1</v>
      </c>
      <c r="K70" t="n">
        <v>-1</v>
      </c>
      <c r="L70">
        <f>HYPERLINK("https://www.defined.fi/sol/7RrLheV7dSecVka3MfjYb4Wa6Z6uegNyzhpFeERsfFZP?maker=H5oWX5p85BK1k2vqNBzrTdi3TSX8ysmrCuEPb6d3bvxD","https://www.defined.fi/sol/7RrLheV7dSecVka3MfjYb4Wa6Z6uegNyzhpFeERsfFZP?maker=H5oWX5p85BK1k2vqNBzrTdi3TSX8ysmrCuEPb6d3bvxD")</f>
        <v/>
      </c>
      <c r="M70">
        <f>HYPERLINK("https://dexscreener.com/solana/7RrLheV7dSecVka3MfjYb4Wa6Z6uegNyzhpFeERsfFZP?maker=H5oWX5p85BK1k2vqNBzrTdi3TSX8ysmrCuEPb6d3bvxD","https://dexscreener.com/solana/7RrLheV7dSecVka3MfjYb4Wa6Z6uegNyzhpFeERsfFZP?maker=H5oWX5p85BK1k2vqNBzrTdi3TSX8ysmrCuEPb6d3bvxD")</f>
        <v/>
      </c>
    </row>
    <row r="71">
      <c r="A71" t="inlineStr">
        <is>
          <t>GegBq6qGirNSVPbDcHNbG89xUcFTqNDwfSKt85T8pump</t>
        </is>
      </c>
      <c r="B71" t="inlineStr">
        <is>
          <t>megs</t>
        </is>
      </c>
      <c r="C71" t="n">
        <v>5</v>
      </c>
      <c r="D71" t="n">
        <v>-0.016</v>
      </c>
      <c r="E71" t="n">
        <v>-0.2</v>
      </c>
      <c r="F71" t="n">
        <v>0.08</v>
      </c>
      <c r="G71" t="n">
        <v>0.064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HYPERLINK("https://www.defined.fi/sol/GegBq6qGirNSVPbDcHNbG89xUcFTqNDwfSKt85T8pump?maker=H5oWX5p85BK1k2vqNBzrTdi3TSX8ysmrCuEPb6d3bvxD","https://www.defined.fi/sol/GegBq6qGirNSVPbDcHNbG89xUcFTqNDwfSKt85T8pump?maker=H5oWX5p85BK1k2vqNBzrTdi3TSX8ysmrCuEPb6d3bvxD")</f>
        <v/>
      </c>
      <c r="M71">
        <f>HYPERLINK("https://dexscreener.com/solana/GegBq6qGirNSVPbDcHNbG89xUcFTqNDwfSKt85T8pump?maker=H5oWX5p85BK1k2vqNBzrTdi3TSX8ysmrCuEPb6d3bvxD","https://dexscreener.com/solana/GegBq6qGirNSVPbDcHNbG89xUcFTqNDwfSKt85T8pump?maker=H5oWX5p85BK1k2vqNBzrTdi3TSX8ysmrCuEPb6d3bvxD")</f>
        <v/>
      </c>
    </row>
    <row r="72">
      <c r="A72" t="inlineStr">
        <is>
          <t>HpzzHA5hXjkZSDXAiTj7w6DfrActA3y3w4ah91bLpump</t>
        </is>
      </c>
      <c r="B72" t="inlineStr">
        <is>
          <t>JESUS</t>
        </is>
      </c>
      <c r="C72" t="n">
        <v>5</v>
      </c>
      <c r="D72" t="n">
        <v>-0.008999999999999999</v>
      </c>
      <c r="E72" t="n">
        <v>-0.1</v>
      </c>
      <c r="F72" t="n">
        <v>0.091</v>
      </c>
      <c r="G72" t="n">
        <v>0.082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HYPERLINK("https://www.defined.fi/sol/HpzzHA5hXjkZSDXAiTj7w6DfrActA3y3w4ah91bLpump?maker=H5oWX5p85BK1k2vqNBzrTdi3TSX8ysmrCuEPb6d3bvxD","https://www.defined.fi/sol/HpzzHA5hXjkZSDXAiTj7w6DfrActA3y3w4ah91bLpump?maker=H5oWX5p85BK1k2vqNBzrTdi3TSX8ysmrCuEPb6d3bvxD")</f>
        <v/>
      </c>
      <c r="M72">
        <f>HYPERLINK("https://dexscreener.com/solana/HpzzHA5hXjkZSDXAiTj7w6DfrActA3y3w4ah91bLpump?maker=H5oWX5p85BK1k2vqNBzrTdi3TSX8ysmrCuEPb6d3bvxD","https://dexscreener.com/solana/HpzzHA5hXjkZSDXAiTj7w6DfrActA3y3w4ah91bLpump?maker=H5oWX5p85BK1k2vqNBzrTdi3TSX8ysmrCuEPb6d3bvxD")</f>
        <v/>
      </c>
    </row>
    <row r="73">
      <c r="A73" t="inlineStr">
        <is>
          <t>A3dgn47MytozEyWviRfTynFjaecvf6RdTp8bbNS7pump</t>
        </is>
      </c>
      <c r="B73" t="inlineStr">
        <is>
          <t>100M</t>
        </is>
      </c>
      <c r="C73" t="n">
        <v>5</v>
      </c>
      <c r="D73" t="n">
        <v>-0.026</v>
      </c>
      <c r="E73" t="n">
        <v>-0.22</v>
      </c>
      <c r="F73" t="n">
        <v>0.12</v>
      </c>
      <c r="G73" t="n">
        <v>0.093</v>
      </c>
      <c r="H73" t="n">
        <v>3</v>
      </c>
      <c r="I73" t="n">
        <v>1</v>
      </c>
      <c r="J73" t="n">
        <v>-1</v>
      </c>
      <c r="K73" t="n">
        <v>-1</v>
      </c>
      <c r="L73">
        <f>HYPERLINK("https://www.defined.fi/sol/A3dgn47MytozEyWviRfTynFjaecvf6RdTp8bbNS7pump?maker=H5oWX5p85BK1k2vqNBzrTdi3TSX8ysmrCuEPb6d3bvxD","https://www.defined.fi/sol/A3dgn47MytozEyWviRfTynFjaecvf6RdTp8bbNS7pump?maker=H5oWX5p85BK1k2vqNBzrTdi3TSX8ysmrCuEPb6d3bvxD")</f>
        <v/>
      </c>
      <c r="M73">
        <f>HYPERLINK("https://dexscreener.com/solana/A3dgn47MytozEyWviRfTynFjaecvf6RdTp8bbNS7pump?maker=H5oWX5p85BK1k2vqNBzrTdi3TSX8ysmrCuEPb6d3bvxD","https://dexscreener.com/solana/A3dgn47MytozEyWviRfTynFjaecvf6RdTp8bbNS7pump?maker=H5oWX5p85BK1k2vqNBzrTdi3TSX8ysmrCuEPb6d3bvxD")</f>
        <v/>
      </c>
    </row>
    <row r="74">
      <c r="A74" t="inlineStr">
        <is>
          <t>2fZTwhbLg3xPquk8CqS3KKYbrNMbhKj7Q5zBKuT2pump</t>
        </is>
      </c>
      <c r="B74" t="inlineStr">
        <is>
          <t>$KEK</t>
        </is>
      </c>
      <c r="C74" t="n">
        <v>5</v>
      </c>
      <c r="D74" t="n">
        <v>0.002</v>
      </c>
      <c r="E74" t="n">
        <v>0.09</v>
      </c>
      <c r="F74" t="n">
        <v>0.027</v>
      </c>
      <c r="G74" t="n">
        <v>0.029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HYPERLINK("https://www.defined.fi/sol/2fZTwhbLg3xPquk8CqS3KKYbrNMbhKj7Q5zBKuT2pump?maker=H5oWX5p85BK1k2vqNBzrTdi3TSX8ysmrCuEPb6d3bvxD","https://www.defined.fi/sol/2fZTwhbLg3xPquk8CqS3KKYbrNMbhKj7Q5zBKuT2pump?maker=H5oWX5p85BK1k2vqNBzrTdi3TSX8ysmrCuEPb6d3bvxD")</f>
        <v/>
      </c>
      <c r="M74">
        <f>HYPERLINK("https://dexscreener.com/solana/2fZTwhbLg3xPquk8CqS3KKYbrNMbhKj7Q5zBKuT2pump?maker=H5oWX5p85BK1k2vqNBzrTdi3TSX8ysmrCuEPb6d3bvxD","https://dexscreener.com/solana/2fZTwhbLg3xPquk8CqS3KKYbrNMbhKj7Q5zBKuT2pump?maker=H5oWX5p85BK1k2vqNBzrTdi3TSX8ysmrCuEPb6d3bvxD")</f>
        <v/>
      </c>
    </row>
    <row r="75">
      <c r="A75" t="inlineStr">
        <is>
          <t>DiK4gxmhENUcZfo45Lfyh2sYYSFPpk3k7fVXWEYupump</t>
        </is>
      </c>
      <c r="B75" t="inlineStr">
        <is>
          <t>MONEY</t>
        </is>
      </c>
      <c r="C75" t="n">
        <v>5</v>
      </c>
      <c r="D75" t="n">
        <v>-0.253</v>
      </c>
      <c r="E75" t="n">
        <v>-0.75</v>
      </c>
      <c r="F75" t="n">
        <v>0.337</v>
      </c>
      <c r="G75" t="n">
        <v>0.08400000000000001</v>
      </c>
      <c r="H75" t="n">
        <v>3</v>
      </c>
      <c r="I75" t="n">
        <v>1</v>
      </c>
      <c r="J75" t="n">
        <v>-1</v>
      </c>
      <c r="K75" t="n">
        <v>-1</v>
      </c>
      <c r="L75">
        <f>HYPERLINK("https://www.defined.fi/sol/DiK4gxmhENUcZfo45Lfyh2sYYSFPpk3k7fVXWEYupump?maker=H5oWX5p85BK1k2vqNBzrTdi3TSX8ysmrCuEPb6d3bvxD","https://www.defined.fi/sol/DiK4gxmhENUcZfo45Lfyh2sYYSFPpk3k7fVXWEYupump?maker=H5oWX5p85BK1k2vqNBzrTdi3TSX8ysmrCuEPb6d3bvxD")</f>
        <v/>
      </c>
      <c r="M75">
        <f>HYPERLINK("https://dexscreener.com/solana/DiK4gxmhENUcZfo45Lfyh2sYYSFPpk3k7fVXWEYupump?maker=H5oWX5p85BK1k2vqNBzrTdi3TSX8ysmrCuEPb6d3bvxD","https://dexscreener.com/solana/DiK4gxmhENUcZfo45Lfyh2sYYSFPpk3k7fVXWEYupump?maker=H5oWX5p85BK1k2vqNBzrTdi3TSX8ysmrCuEPb6d3bvxD")</f>
        <v/>
      </c>
    </row>
    <row r="76">
      <c r="A76" t="inlineStr">
        <is>
          <t>DS5jdRty12XTEjH462BeCnHe7HwZczxiuyGo5sFopump</t>
        </is>
      </c>
      <c r="B76" t="inlineStr">
        <is>
          <t>Itagaki</t>
        </is>
      </c>
      <c r="C76" t="n">
        <v>5</v>
      </c>
      <c r="D76" t="n">
        <v>-0.174</v>
      </c>
      <c r="E76" t="n">
        <v>-0.9399999999999999</v>
      </c>
      <c r="F76" t="n">
        <v>0.184</v>
      </c>
      <c r="G76" t="n">
        <v>0.011</v>
      </c>
      <c r="H76" t="n">
        <v>2</v>
      </c>
      <c r="I76" t="n">
        <v>1</v>
      </c>
      <c r="J76" t="n">
        <v>-1</v>
      </c>
      <c r="K76" t="n">
        <v>-1</v>
      </c>
      <c r="L76">
        <f>HYPERLINK("https://www.defined.fi/sol/DS5jdRty12XTEjH462BeCnHe7HwZczxiuyGo5sFopump?maker=H5oWX5p85BK1k2vqNBzrTdi3TSX8ysmrCuEPb6d3bvxD","https://www.defined.fi/sol/DS5jdRty12XTEjH462BeCnHe7HwZczxiuyGo5sFopump?maker=H5oWX5p85BK1k2vqNBzrTdi3TSX8ysmrCuEPb6d3bvxD")</f>
        <v/>
      </c>
      <c r="M76">
        <f>HYPERLINK("https://dexscreener.com/solana/DS5jdRty12XTEjH462BeCnHe7HwZczxiuyGo5sFopump?maker=H5oWX5p85BK1k2vqNBzrTdi3TSX8ysmrCuEPb6d3bvxD","https://dexscreener.com/solana/DS5jdRty12XTEjH462BeCnHe7HwZczxiuyGo5sFopump?maker=H5oWX5p85BK1k2vqNBzrTdi3TSX8ysmrCuEPb6d3bvxD")</f>
        <v/>
      </c>
    </row>
    <row r="77">
      <c r="A77" t="inlineStr">
        <is>
          <t>8VMATA5QDAyCjModEsSTs6TtwVLbPLFWoVThFAPapump</t>
        </is>
      </c>
      <c r="B77" t="inlineStr">
        <is>
          <t>MGPT</t>
        </is>
      </c>
      <c r="C77" t="n">
        <v>5</v>
      </c>
      <c r="D77" t="n">
        <v>-0.094</v>
      </c>
      <c r="E77" t="n">
        <v>-0.95</v>
      </c>
      <c r="F77" t="n">
        <v>0.099</v>
      </c>
      <c r="G77" t="n">
        <v>0.005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HYPERLINK("https://www.defined.fi/sol/8VMATA5QDAyCjModEsSTs6TtwVLbPLFWoVThFAPapump?maker=H5oWX5p85BK1k2vqNBzrTdi3TSX8ysmrCuEPb6d3bvxD","https://www.defined.fi/sol/8VMATA5QDAyCjModEsSTs6TtwVLbPLFWoVThFAPapump?maker=H5oWX5p85BK1k2vqNBzrTdi3TSX8ysmrCuEPb6d3bvxD")</f>
        <v/>
      </c>
      <c r="M77">
        <f>HYPERLINK("https://dexscreener.com/solana/8VMATA5QDAyCjModEsSTs6TtwVLbPLFWoVThFAPapump?maker=H5oWX5p85BK1k2vqNBzrTdi3TSX8ysmrCuEPb6d3bvxD","https://dexscreener.com/solana/8VMATA5QDAyCjModEsSTs6TtwVLbPLFWoVThFAPapump?maker=H5oWX5p85BK1k2vqNBzrTdi3TSX8ysmrCuEPb6d3bvxD")</f>
        <v/>
      </c>
    </row>
    <row r="78">
      <c r="A78" t="inlineStr">
        <is>
          <t>ASsT7DGkho3ZVrNgRFYKZqiXTs3nj56KHyTStPHqpump</t>
        </is>
      </c>
      <c r="B78" t="inlineStr">
        <is>
          <t>Evolution</t>
        </is>
      </c>
      <c r="C78" t="n">
        <v>5</v>
      </c>
      <c r="D78" t="n">
        <v>-0.121</v>
      </c>
      <c r="E78" t="n">
        <v>-0.21</v>
      </c>
      <c r="F78" t="n">
        <v>0.588</v>
      </c>
      <c r="G78" t="n">
        <v>0.466</v>
      </c>
      <c r="H78" t="n">
        <v>4</v>
      </c>
      <c r="I78" t="n">
        <v>2</v>
      </c>
      <c r="J78" t="n">
        <v>-1</v>
      </c>
      <c r="K78" t="n">
        <v>-1</v>
      </c>
      <c r="L78">
        <f>HYPERLINK("https://www.defined.fi/sol/ASsT7DGkho3ZVrNgRFYKZqiXTs3nj56KHyTStPHqpump?maker=H5oWX5p85BK1k2vqNBzrTdi3TSX8ysmrCuEPb6d3bvxD","https://www.defined.fi/sol/ASsT7DGkho3ZVrNgRFYKZqiXTs3nj56KHyTStPHqpump?maker=H5oWX5p85BK1k2vqNBzrTdi3TSX8ysmrCuEPb6d3bvxD")</f>
        <v/>
      </c>
      <c r="M78">
        <f>HYPERLINK("https://dexscreener.com/solana/ASsT7DGkho3ZVrNgRFYKZqiXTs3nj56KHyTStPHqpump?maker=H5oWX5p85BK1k2vqNBzrTdi3TSX8ysmrCuEPb6d3bvxD","https://dexscreener.com/solana/ASsT7DGkho3ZVrNgRFYKZqiXTs3nj56KHyTStPHqpump?maker=H5oWX5p85BK1k2vqNBzrTdi3TSX8ysmrCuEPb6d3bvxD")</f>
        <v/>
      </c>
    </row>
    <row r="79">
      <c r="A79" t="inlineStr">
        <is>
          <t>24jR41ebG5XW7AbvBDfiSzMMxHiXjJa6qmQUGgKYpump</t>
        </is>
      </c>
      <c r="B79" t="inlineStr">
        <is>
          <t>MCCAT</t>
        </is>
      </c>
      <c r="C79" t="n">
        <v>5</v>
      </c>
      <c r="D79" t="n">
        <v>-0.049</v>
      </c>
      <c r="E79" t="n">
        <v>-1</v>
      </c>
      <c r="F79" t="n">
        <v>0.21</v>
      </c>
      <c r="G79" t="n">
        <v>0.161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HYPERLINK("https://www.defined.fi/sol/24jR41ebG5XW7AbvBDfiSzMMxHiXjJa6qmQUGgKYpump?maker=H5oWX5p85BK1k2vqNBzrTdi3TSX8ysmrCuEPb6d3bvxD","https://www.defined.fi/sol/24jR41ebG5XW7AbvBDfiSzMMxHiXjJa6qmQUGgKYpump?maker=H5oWX5p85BK1k2vqNBzrTdi3TSX8ysmrCuEPb6d3bvxD")</f>
        <v/>
      </c>
      <c r="M79">
        <f>HYPERLINK("https://dexscreener.com/solana/24jR41ebG5XW7AbvBDfiSzMMxHiXjJa6qmQUGgKYpump?maker=H5oWX5p85BK1k2vqNBzrTdi3TSX8ysmrCuEPb6d3bvxD","https://dexscreener.com/solana/24jR41ebG5XW7AbvBDfiSzMMxHiXjJa6qmQUGgKYpump?maker=H5oWX5p85BK1k2vqNBzrTdi3TSX8ysmrCuEPb6d3bvxD")</f>
        <v/>
      </c>
    </row>
    <row r="80">
      <c r="A80" t="inlineStr">
        <is>
          <t>CWpBD1iipjUfnFcPHsnLBsBDBuSZhT7PscfhY81bpump</t>
        </is>
      </c>
      <c r="B80" t="inlineStr">
        <is>
          <t>AI</t>
        </is>
      </c>
      <c r="C80" t="n">
        <v>5</v>
      </c>
      <c r="D80" t="n">
        <v>-0.057</v>
      </c>
      <c r="E80" t="n">
        <v>-1</v>
      </c>
      <c r="F80" t="n">
        <v>0.195</v>
      </c>
      <c r="G80" t="n">
        <v>0.138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HYPERLINK("https://www.defined.fi/sol/CWpBD1iipjUfnFcPHsnLBsBDBuSZhT7PscfhY81bpump?maker=H5oWX5p85BK1k2vqNBzrTdi3TSX8ysmrCuEPb6d3bvxD","https://www.defined.fi/sol/CWpBD1iipjUfnFcPHsnLBsBDBuSZhT7PscfhY81bpump?maker=H5oWX5p85BK1k2vqNBzrTdi3TSX8ysmrCuEPb6d3bvxD")</f>
        <v/>
      </c>
      <c r="M80">
        <f>HYPERLINK("https://dexscreener.com/solana/CWpBD1iipjUfnFcPHsnLBsBDBuSZhT7PscfhY81bpump?maker=H5oWX5p85BK1k2vqNBzrTdi3TSX8ysmrCuEPb6d3bvxD","https://dexscreener.com/solana/CWpBD1iipjUfnFcPHsnLBsBDBuSZhT7PscfhY81bpump?maker=H5oWX5p85BK1k2vqNBzrTdi3TSX8ysmrCuEPb6d3bvxD")</f>
        <v/>
      </c>
    </row>
    <row r="81">
      <c r="A81" t="inlineStr">
        <is>
          <t>G1EyKoLhjVe6EXpfsiWWx9uvGttKL6dyQywVXMJXpump</t>
        </is>
      </c>
      <c r="B81" t="inlineStr">
        <is>
          <t>boobieus</t>
        </is>
      </c>
      <c r="C81" t="n">
        <v>5</v>
      </c>
      <c r="D81" t="n">
        <v>-0.156</v>
      </c>
      <c r="E81" t="n">
        <v>-1</v>
      </c>
      <c r="F81" t="n">
        <v>0.314</v>
      </c>
      <c r="G81" t="n">
        <v>0.157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HYPERLINK("https://www.defined.fi/sol/G1EyKoLhjVe6EXpfsiWWx9uvGttKL6dyQywVXMJXpump?maker=H5oWX5p85BK1k2vqNBzrTdi3TSX8ysmrCuEPb6d3bvxD","https://www.defined.fi/sol/G1EyKoLhjVe6EXpfsiWWx9uvGttKL6dyQywVXMJXpump?maker=H5oWX5p85BK1k2vqNBzrTdi3TSX8ysmrCuEPb6d3bvxD")</f>
        <v/>
      </c>
      <c r="M81">
        <f>HYPERLINK("https://dexscreener.com/solana/G1EyKoLhjVe6EXpfsiWWx9uvGttKL6dyQywVXMJXpump?maker=H5oWX5p85BK1k2vqNBzrTdi3TSX8ysmrCuEPb6d3bvxD","https://dexscreener.com/solana/G1EyKoLhjVe6EXpfsiWWx9uvGttKL6dyQywVXMJXpump?maker=H5oWX5p85BK1k2vqNBzrTdi3TSX8ysmrCuEPb6d3bvxD")</f>
        <v/>
      </c>
    </row>
    <row r="82">
      <c r="A82" t="inlineStr">
        <is>
          <t>7xdiqjP4HAgyYbmq56GG28zjEqBwyPUvAaa9P5xrpump</t>
        </is>
      </c>
      <c r="B82" t="inlineStr">
        <is>
          <t>CHUNGUS</t>
        </is>
      </c>
      <c r="C82" t="n">
        <v>5</v>
      </c>
      <c r="D82" t="n">
        <v>-0.159</v>
      </c>
      <c r="E82" t="n">
        <v>-1</v>
      </c>
      <c r="F82" t="n">
        <v>0.195</v>
      </c>
      <c r="G82" t="n">
        <v>0.037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HYPERLINK("https://www.defined.fi/sol/7xdiqjP4HAgyYbmq56GG28zjEqBwyPUvAaa9P5xrpump?maker=H5oWX5p85BK1k2vqNBzrTdi3TSX8ysmrCuEPb6d3bvxD","https://www.defined.fi/sol/7xdiqjP4HAgyYbmq56GG28zjEqBwyPUvAaa9P5xrpump?maker=H5oWX5p85BK1k2vqNBzrTdi3TSX8ysmrCuEPb6d3bvxD")</f>
        <v/>
      </c>
      <c r="M82">
        <f>HYPERLINK("https://dexscreener.com/solana/7xdiqjP4HAgyYbmq56GG28zjEqBwyPUvAaa9P5xrpump?maker=H5oWX5p85BK1k2vqNBzrTdi3TSX8ysmrCuEPb6d3bvxD","https://dexscreener.com/solana/7xdiqjP4HAgyYbmq56GG28zjEqBwyPUvAaa9P5xrpump?maker=H5oWX5p85BK1k2vqNBzrTdi3TSX8ysmrCuEPb6d3bvxD")</f>
        <v/>
      </c>
    </row>
    <row r="83">
      <c r="A83" t="inlineStr">
        <is>
          <t>Dr3Pv8XFUjaMTw2uPr2fP9aMSaqSzYpXNVzduqihpump</t>
        </is>
      </c>
      <c r="B83" t="inlineStr">
        <is>
          <t>SQUID2</t>
        </is>
      </c>
      <c r="C83" t="n">
        <v>5</v>
      </c>
      <c r="D83" t="n">
        <v>-0.073</v>
      </c>
      <c r="E83" t="n">
        <v>-0.18</v>
      </c>
      <c r="F83" t="n">
        <v>0.398</v>
      </c>
      <c r="G83" t="n">
        <v>0.325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HYPERLINK("https://www.defined.fi/sol/Dr3Pv8XFUjaMTw2uPr2fP9aMSaqSzYpXNVzduqihpump?maker=H5oWX5p85BK1k2vqNBzrTdi3TSX8ysmrCuEPb6d3bvxD","https://www.defined.fi/sol/Dr3Pv8XFUjaMTw2uPr2fP9aMSaqSzYpXNVzduqihpump?maker=H5oWX5p85BK1k2vqNBzrTdi3TSX8ysmrCuEPb6d3bvxD")</f>
        <v/>
      </c>
      <c r="M83">
        <f>HYPERLINK("https://dexscreener.com/solana/Dr3Pv8XFUjaMTw2uPr2fP9aMSaqSzYpXNVzduqihpump?maker=H5oWX5p85BK1k2vqNBzrTdi3TSX8ysmrCuEPb6d3bvxD","https://dexscreener.com/solana/Dr3Pv8XFUjaMTw2uPr2fP9aMSaqSzYpXNVzduqihpump?maker=H5oWX5p85BK1k2vqNBzrTdi3TSX8ysmrCuEPb6d3bvxD")</f>
        <v/>
      </c>
    </row>
    <row r="84">
      <c r="A84" t="inlineStr">
        <is>
          <t>4hfQJDxMFaBsHjwUd5kKsLTdvJuAqWyvuT5pUQrEpump</t>
        </is>
      </c>
      <c r="B84" t="inlineStr">
        <is>
          <t>ECHO</t>
        </is>
      </c>
      <c r="C84" t="n">
        <v>5</v>
      </c>
      <c r="D84" t="n">
        <v>-1.25</v>
      </c>
      <c r="E84" t="n">
        <v>-0.76</v>
      </c>
      <c r="F84" t="n">
        <v>1.65</v>
      </c>
      <c r="G84" t="n">
        <v>0.402</v>
      </c>
      <c r="H84" t="n">
        <v>5</v>
      </c>
      <c r="I84" t="n">
        <v>1</v>
      </c>
      <c r="J84" t="n">
        <v>-1</v>
      </c>
      <c r="K84" t="n">
        <v>-1</v>
      </c>
      <c r="L84">
        <f>HYPERLINK("https://www.defined.fi/sol/4hfQJDxMFaBsHjwUd5kKsLTdvJuAqWyvuT5pUQrEpump?maker=H5oWX5p85BK1k2vqNBzrTdi3TSX8ysmrCuEPb6d3bvxD","https://www.defined.fi/sol/4hfQJDxMFaBsHjwUd5kKsLTdvJuAqWyvuT5pUQrEpump?maker=H5oWX5p85BK1k2vqNBzrTdi3TSX8ysmrCuEPb6d3bvxD")</f>
        <v/>
      </c>
      <c r="M84">
        <f>HYPERLINK("https://dexscreener.com/solana/4hfQJDxMFaBsHjwUd5kKsLTdvJuAqWyvuT5pUQrEpump?maker=H5oWX5p85BK1k2vqNBzrTdi3TSX8ysmrCuEPb6d3bvxD","https://dexscreener.com/solana/4hfQJDxMFaBsHjwUd5kKsLTdvJuAqWyvuT5pUQrEpump?maker=H5oWX5p85BK1k2vqNBzrTdi3TSX8ysmrCuEPb6d3bvxD")</f>
        <v/>
      </c>
    </row>
    <row r="85">
      <c r="A85" t="inlineStr">
        <is>
          <t>D7QrHKkBt4utbba9fc8BTycT9qhyiAXGcewUzNRdpump</t>
        </is>
      </c>
      <c r="B85" t="inlineStr">
        <is>
          <t>unknown_D7Qr</t>
        </is>
      </c>
      <c r="C85" t="n">
        <v>5</v>
      </c>
      <c r="D85" t="n">
        <v>-0.285</v>
      </c>
      <c r="E85" t="n">
        <v>-0.82</v>
      </c>
      <c r="F85" t="n">
        <v>0.347</v>
      </c>
      <c r="G85" t="n">
        <v>0.062</v>
      </c>
      <c r="H85" t="n">
        <v>7</v>
      </c>
      <c r="I85" t="n">
        <v>1</v>
      </c>
      <c r="J85" t="n">
        <v>-1</v>
      </c>
      <c r="K85" t="n">
        <v>-1</v>
      </c>
      <c r="L85">
        <f>HYPERLINK("https://www.defined.fi/sol/D7QrHKkBt4utbba9fc8BTycT9qhyiAXGcewUzNRdpump?maker=H5oWX5p85BK1k2vqNBzrTdi3TSX8ysmrCuEPb6d3bvxD","https://www.defined.fi/sol/D7QrHKkBt4utbba9fc8BTycT9qhyiAXGcewUzNRdpump?maker=H5oWX5p85BK1k2vqNBzrTdi3TSX8ysmrCuEPb6d3bvxD")</f>
        <v/>
      </c>
      <c r="M85">
        <f>HYPERLINK("https://dexscreener.com/solana/D7QrHKkBt4utbba9fc8BTycT9qhyiAXGcewUzNRdpump?maker=H5oWX5p85BK1k2vqNBzrTdi3TSX8ysmrCuEPb6d3bvxD","https://dexscreener.com/solana/D7QrHKkBt4utbba9fc8BTycT9qhyiAXGcewUzNRdpump?maker=H5oWX5p85BK1k2vqNBzrTdi3TSX8ysmrCuEPb6d3bvxD")</f>
        <v/>
      </c>
    </row>
    <row r="86">
      <c r="A86" t="inlineStr">
        <is>
          <t>ELUuyy1qNvMzGPo4GGpiKNoYpjd1f6PAtSArazq3pump</t>
        </is>
      </c>
      <c r="B86" t="inlineStr">
        <is>
          <t>ANON</t>
        </is>
      </c>
      <c r="C86" t="n">
        <v>5</v>
      </c>
      <c r="D86" t="n">
        <v>-0.111</v>
      </c>
      <c r="E86" t="n">
        <v>-1</v>
      </c>
      <c r="F86" t="n">
        <v>0.138</v>
      </c>
      <c r="G86" t="n">
        <v>0.028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HYPERLINK("https://www.defined.fi/sol/ELUuyy1qNvMzGPo4GGpiKNoYpjd1f6PAtSArazq3pump?maker=H5oWX5p85BK1k2vqNBzrTdi3TSX8ysmrCuEPb6d3bvxD","https://www.defined.fi/sol/ELUuyy1qNvMzGPo4GGpiKNoYpjd1f6PAtSArazq3pump?maker=H5oWX5p85BK1k2vqNBzrTdi3TSX8ysmrCuEPb6d3bvxD")</f>
        <v/>
      </c>
      <c r="M86">
        <f>HYPERLINK("https://dexscreener.com/solana/ELUuyy1qNvMzGPo4GGpiKNoYpjd1f6PAtSArazq3pump?maker=H5oWX5p85BK1k2vqNBzrTdi3TSX8ysmrCuEPb6d3bvxD","https://dexscreener.com/solana/ELUuyy1qNvMzGPo4GGpiKNoYpjd1f6PAtSArazq3pump?maker=H5oWX5p85BK1k2vqNBzrTdi3TSX8ysmrCuEPb6d3bvxD")</f>
        <v/>
      </c>
    </row>
    <row r="87">
      <c r="A87" t="inlineStr">
        <is>
          <t>BVxi7Le7GDcdiHg5teDQZKHhUC1aaQjy48La9yMPpump</t>
        </is>
      </c>
      <c r="B87" t="inlineStr">
        <is>
          <t>Marie</t>
        </is>
      </c>
      <c r="C87" t="n">
        <v>5</v>
      </c>
      <c r="D87" t="n">
        <v>-0.153</v>
      </c>
      <c r="E87" t="n">
        <v>-0.52</v>
      </c>
      <c r="F87" t="n">
        <v>0.294</v>
      </c>
      <c r="G87" t="n">
        <v>0.141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HYPERLINK("https://www.defined.fi/sol/BVxi7Le7GDcdiHg5teDQZKHhUC1aaQjy48La9yMPpump?maker=H5oWX5p85BK1k2vqNBzrTdi3TSX8ysmrCuEPb6d3bvxD","https://www.defined.fi/sol/BVxi7Le7GDcdiHg5teDQZKHhUC1aaQjy48La9yMPpump?maker=H5oWX5p85BK1k2vqNBzrTdi3TSX8ysmrCuEPb6d3bvxD")</f>
        <v/>
      </c>
      <c r="M87">
        <f>HYPERLINK("https://dexscreener.com/solana/BVxi7Le7GDcdiHg5teDQZKHhUC1aaQjy48La9yMPpump?maker=H5oWX5p85BK1k2vqNBzrTdi3TSX8ysmrCuEPb6d3bvxD","https://dexscreener.com/solana/BVxi7Le7GDcdiHg5teDQZKHhUC1aaQjy48La9yMPpump?maker=H5oWX5p85BK1k2vqNBzrTdi3TSX8ysmrCuEPb6d3bvxD")</f>
        <v/>
      </c>
    </row>
    <row r="88">
      <c r="A88" t="inlineStr">
        <is>
          <t>9cC36bMZCt9fF53eLBQCago1czw5L9GRHZBL5adWEyAu</t>
        </is>
      </c>
      <c r="B88" t="inlineStr">
        <is>
          <t>SOFAC</t>
        </is>
      </c>
      <c r="C88" t="n">
        <v>6</v>
      </c>
      <c r="D88" t="n">
        <v>0</v>
      </c>
      <c r="E88" t="n">
        <v>0</v>
      </c>
      <c r="F88" t="n">
        <v>0</v>
      </c>
      <c r="G88" t="n">
        <v>0.01</v>
      </c>
      <c r="H88" t="n">
        <v>0</v>
      </c>
      <c r="I88" t="n">
        <v>1</v>
      </c>
      <c r="J88" t="n">
        <v>-1</v>
      </c>
      <c r="K88" t="n">
        <v>-1</v>
      </c>
      <c r="L88">
        <f>HYPERLINK("https://www.defined.fi/sol/9cC36bMZCt9fF53eLBQCago1czw5L9GRHZBL5adWEyAu?maker=H5oWX5p85BK1k2vqNBzrTdi3TSX8ysmrCuEPb6d3bvxD","https://www.defined.fi/sol/9cC36bMZCt9fF53eLBQCago1czw5L9GRHZBL5adWEyAu?maker=H5oWX5p85BK1k2vqNBzrTdi3TSX8ysmrCuEPb6d3bvxD")</f>
        <v/>
      </c>
      <c r="M88">
        <f>HYPERLINK("https://dexscreener.com/solana/9cC36bMZCt9fF53eLBQCago1czw5L9GRHZBL5adWEyAu?maker=H5oWX5p85BK1k2vqNBzrTdi3TSX8ysmrCuEPb6d3bvxD","https://dexscreener.com/solana/9cC36bMZCt9fF53eLBQCago1czw5L9GRHZBL5adWEyAu?maker=H5oWX5p85BK1k2vqNBzrTdi3TSX8ysmrCuEPb6d3bvxD")</f>
        <v/>
      </c>
    </row>
    <row r="89">
      <c r="A89" t="inlineStr">
        <is>
          <t>yKwGExWLC26ZSndbNNhxVPMQbxyCRgd74P9dKxTpump</t>
        </is>
      </c>
      <c r="B89" t="inlineStr">
        <is>
          <t>DOKU</t>
        </is>
      </c>
      <c r="C89" t="n">
        <v>6</v>
      </c>
      <c r="D89" t="n">
        <v>-0.079</v>
      </c>
      <c r="E89" t="n">
        <v>-0.87</v>
      </c>
      <c r="F89" t="n">
        <v>0.091</v>
      </c>
      <c r="G89" t="n">
        <v>0.012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HYPERLINK("https://www.defined.fi/sol/yKwGExWLC26ZSndbNNhxVPMQbxyCRgd74P9dKxTpump?maker=H5oWX5p85BK1k2vqNBzrTdi3TSX8ysmrCuEPb6d3bvxD","https://www.defined.fi/sol/yKwGExWLC26ZSndbNNhxVPMQbxyCRgd74P9dKxTpump?maker=H5oWX5p85BK1k2vqNBzrTdi3TSX8ysmrCuEPb6d3bvxD")</f>
        <v/>
      </c>
      <c r="M89">
        <f>HYPERLINK("https://dexscreener.com/solana/yKwGExWLC26ZSndbNNhxVPMQbxyCRgd74P9dKxTpump?maker=H5oWX5p85BK1k2vqNBzrTdi3TSX8ysmrCuEPb6d3bvxD","https://dexscreener.com/solana/yKwGExWLC26ZSndbNNhxVPMQbxyCRgd74P9dKxTpump?maker=H5oWX5p85BK1k2vqNBzrTdi3TSX8ysmrCuEPb6d3bvxD")</f>
        <v/>
      </c>
    </row>
    <row r="90">
      <c r="A90" t="inlineStr">
        <is>
          <t>7gGvGrGNPfmiB7GZjjZ465bfo1Ca56mWaDq2XmBDpump</t>
        </is>
      </c>
      <c r="B90" t="inlineStr">
        <is>
          <t>unknown_7gGv</t>
        </is>
      </c>
      <c r="C90" t="n">
        <v>6</v>
      </c>
      <c r="D90" t="n">
        <v>-0.341</v>
      </c>
      <c r="E90" t="n">
        <v>-0.93</v>
      </c>
      <c r="F90" t="n">
        <v>0.367</v>
      </c>
      <c r="G90" t="n">
        <v>0.026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HYPERLINK("https://www.defined.fi/sol/7gGvGrGNPfmiB7GZjjZ465bfo1Ca56mWaDq2XmBDpump?maker=H5oWX5p85BK1k2vqNBzrTdi3TSX8ysmrCuEPb6d3bvxD","https://www.defined.fi/sol/7gGvGrGNPfmiB7GZjjZ465bfo1Ca56mWaDq2XmBDpump?maker=H5oWX5p85BK1k2vqNBzrTdi3TSX8ysmrCuEPb6d3bvxD")</f>
        <v/>
      </c>
      <c r="M90">
        <f>HYPERLINK("https://dexscreener.com/solana/7gGvGrGNPfmiB7GZjjZ465bfo1Ca56mWaDq2XmBDpump?maker=H5oWX5p85BK1k2vqNBzrTdi3TSX8ysmrCuEPb6d3bvxD","https://dexscreener.com/solana/7gGvGrGNPfmiB7GZjjZ465bfo1Ca56mWaDq2XmBDpump?maker=H5oWX5p85BK1k2vqNBzrTdi3TSX8ysmrCuEPb6d3bvxD")</f>
        <v/>
      </c>
    </row>
    <row r="91">
      <c r="A91" t="inlineStr">
        <is>
          <t>B3AwCSLBUu8tzMZ2EogBGPGvgQ5iE6hPWFRgFHFSpump</t>
        </is>
      </c>
      <c r="B91" t="inlineStr">
        <is>
          <t>DICS</t>
        </is>
      </c>
      <c r="C91" t="n">
        <v>6</v>
      </c>
      <c r="D91" t="n">
        <v>0.002</v>
      </c>
      <c r="E91" t="n">
        <v>-1</v>
      </c>
      <c r="F91" t="n">
        <v>0.093</v>
      </c>
      <c r="G91" t="n">
        <v>0.096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HYPERLINK("https://www.defined.fi/sol/B3AwCSLBUu8tzMZ2EogBGPGvgQ5iE6hPWFRgFHFSpump?maker=H5oWX5p85BK1k2vqNBzrTdi3TSX8ysmrCuEPb6d3bvxD","https://www.defined.fi/sol/B3AwCSLBUu8tzMZ2EogBGPGvgQ5iE6hPWFRgFHFSpump?maker=H5oWX5p85BK1k2vqNBzrTdi3TSX8ysmrCuEPb6d3bvxD")</f>
        <v/>
      </c>
      <c r="M91">
        <f>HYPERLINK("https://dexscreener.com/solana/B3AwCSLBUu8tzMZ2EogBGPGvgQ5iE6hPWFRgFHFSpump?maker=H5oWX5p85BK1k2vqNBzrTdi3TSX8ysmrCuEPb6d3bvxD","https://dexscreener.com/solana/B3AwCSLBUu8tzMZ2EogBGPGvgQ5iE6hPWFRgFHFSpump?maker=H5oWX5p85BK1k2vqNBzrTdi3TSX8ysmrCuEPb6d3bvxD")</f>
        <v/>
      </c>
    </row>
    <row r="92">
      <c r="A92" t="inlineStr">
        <is>
          <t>9cERXVntAhQRXeFkfA298wtWaqih6aNNZjfA3TsYpump</t>
        </is>
      </c>
      <c r="B92" t="inlineStr">
        <is>
          <t>GUNT</t>
        </is>
      </c>
      <c r="C92" t="n">
        <v>6</v>
      </c>
      <c r="D92" t="n">
        <v>-0.006</v>
      </c>
      <c r="E92" t="n">
        <v>-1</v>
      </c>
      <c r="F92" t="n">
        <v>0.483</v>
      </c>
      <c r="G92" t="n">
        <v>0.478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HYPERLINK("https://www.defined.fi/sol/9cERXVntAhQRXeFkfA298wtWaqih6aNNZjfA3TsYpump?maker=H5oWX5p85BK1k2vqNBzrTdi3TSX8ysmrCuEPb6d3bvxD","https://www.defined.fi/sol/9cERXVntAhQRXeFkfA298wtWaqih6aNNZjfA3TsYpump?maker=H5oWX5p85BK1k2vqNBzrTdi3TSX8ysmrCuEPb6d3bvxD")</f>
        <v/>
      </c>
      <c r="M92">
        <f>HYPERLINK("https://dexscreener.com/solana/9cERXVntAhQRXeFkfA298wtWaqih6aNNZjfA3TsYpump?maker=H5oWX5p85BK1k2vqNBzrTdi3TSX8ysmrCuEPb6d3bvxD","https://dexscreener.com/solana/9cERXVntAhQRXeFkfA298wtWaqih6aNNZjfA3TsYpump?maker=H5oWX5p85BK1k2vqNBzrTdi3TSX8ysmrCuEPb6d3bvxD")</f>
        <v/>
      </c>
    </row>
    <row r="93">
      <c r="A93" t="inlineStr">
        <is>
          <t>4AyKeoAW4egs5nds4T8TgMTfbbVh7AbquCZAjHMepump</t>
        </is>
      </c>
      <c r="B93" t="inlineStr">
        <is>
          <t>duck</t>
        </is>
      </c>
      <c r="C93" t="n">
        <v>6</v>
      </c>
      <c r="D93" t="n">
        <v>-0.439</v>
      </c>
      <c r="E93" t="n">
        <v>-0.47</v>
      </c>
      <c r="F93" t="n">
        <v>0.929</v>
      </c>
      <c r="G93" t="n">
        <v>0.489</v>
      </c>
      <c r="H93" t="n">
        <v>4</v>
      </c>
      <c r="I93" t="n">
        <v>1</v>
      </c>
      <c r="J93" t="n">
        <v>-1</v>
      </c>
      <c r="K93" t="n">
        <v>-1</v>
      </c>
      <c r="L93">
        <f>HYPERLINK("https://www.defined.fi/sol/4AyKeoAW4egs5nds4T8TgMTfbbVh7AbquCZAjHMepump?maker=H5oWX5p85BK1k2vqNBzrTdi3TSX8ysmrCuEPb6d3bvxD","https://www.defined.fi/sol/4AyKeoAW4egs5nds4T8TgMTfbbVh7AbquCZAjHMepump?maker=H5oWX5p85BK1k2vqNBzrTdi3TSX8ysmrCuEPb6d3bvxD")</f>
        <v/>
      </c>
      <c r="M93">
        <f>HYPERLINK("https://dexscreener.com/solana/4AyKeoAW4egs5nds4T8TgMTfbbVh7AbquCZAjHMepump?maker=H5oWX5p85BK1k2vqNBzrTdi3TSX8ysmrCuEPb6d3bvxD","https://dexscreener.com/solana/4AyKeoAW4egs5nds4T8TgMTfbbVh7AbquCZAjHMepump?maker=H5oWX5p85BK1k2vqNBzrTdi3TSX8ysmrCuEPb6d3bvxD")</f>
        <v/>
      </c>
    </row>
    <row r="94">
      <c r="A94" t="inlineStr">
        <is>
          <t>22x3WhCYWJVtTGBxzjsDPmvVkH1pDQZhN7Dyi5Dipump</t>
        </is>
      </c>
      <c r="B94" t="inlineStr">
        <is>
          <t>McCrocs</t>
        </is>
      </c>
      <c r="C94" t="n">
        <v>6</v>
      </c>
      <c r="D94" t="n">
        <v>-0.121</v>
      </c>
      <c r="E94" t="n">
        <v>-1</v>
      </c>
      <c r="F94" t="n">
        <v>0.331</v>
      </c>
      <c r="G94" t="n">
        <v>0.21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HYPERLINK("https://www.defined.fi/sol/22x3WhCYWJVtTGBxzjsDPmvVkH1pDQZhN7Dyi5Dipump?maker=H5oWX5p85BK1k2vqNBzrTdi3TSX8ysmrCuEPb6d3bvxD","https://www.defined.fi/sol/22x3WhCYWJVtTGBxzjsDPmvVkH1pDQZhN7Dyi5Dipump?maker=H5oWX5p85BK1k2vqNBzrTdi3TSX8ysmrCuEPb6d3bvxD")</f>
        <v/>
      </c>
      <c r="M94">
        <f>HYPERLINK("https://dexscreener.com/solana/22x3WhCYWJVtTGBxzjsDPmvVkH1pDQZhN7Dyi5Dipump?maker=H5oWX5p85BK1k2vqNBzrTdi3TSX8ysmrCuEPb6d3bvxD","https://dexscreener.com/solana/22x3WhCYWJVtTGBxzjsDPmvVkH1pDQZhN7Dyi5Dipump?maker=H5oWX5p85BK1k2vqNBzrTdi3TSX8ysmrCuEPb6d3bvxD")</f>
        <v/>
      </c>
    </row>
    <row r="95">
      <c r="A95" t="inlineStr">
        <is>
          <t>vv4XzSVhvMyNgRaiaH639dViAykcqCzEvmAYDsqpump</t>
        </is>
      </c>
      <c r="B95" t="inlineStr">
        <is>
          <t>game.exe</t>
        </is>
      </c>
      <c r="C95" t="n">
        <v>6</v>
      </c>
      <c r="D95" t="n">
        <v>-0.466</v>
      </c>
      <c r="E95" t="n">
        <v>-1</v>
      </c>
      <c r="F95" t="n">
        <v>0.68</v>
      </c>
      <c r="G95" t="n">
        <v>0.214</v>
      </c>
      <c r="H95" t="n">
        <v>6</v>
      </c>
      <c r="I95" t="n">
        <v>1</v>
      </c>
      <c r="J95" t="n">
        <v>-1</v>
      </c>
      <c r="K95" t="n">
        <v>-1</v>
      </c>
      <c r="L95">
        <f>HYPERLINK("https://www.defined.fi/sol/vv4XzSVhvMyNgRaiaH639dViAykcqCzEvmAYDsqpump?maker=H5oWX5p85BK1k2vqNBzrTdi3TSX8ysmrCuEPb6d3bvxD","https://www.defined.fi/sol/vv4XzSVhvMyNgRaiaH639dViAykcqCzEvmAYDsqpump?maker=H5oWX5p85BK1k2vqNBzrTdi3TSX8ysmrCuEPb6d3bvxD")</f>
        <v/>
      </c>
      <c r="M95">
        <f>HYPERLINK("https://dexscreener.com/solana/vv4XzSVhvMyNgRaiaH639dViAykcqCzEvmAYDsqpump?maker=H5oWX5p85BK1k2vqNBzrTdi3TSX8ysmrCuEPb6d3bvxD","https://dexscreener.com/solana/vv4XzSVhvMyNgRaiaH639dViAykcqCzEvmAYDsqpump?maker=H5oWX5p85BK1k2vqNBzrTdi3TSX8ysmrCuEPb6d3bvxD")</f>
        <v/>
      </c>
    </row>
    <row r="96">
      <c r="A96" t="inlineStr">
        <is>
          <t>DjxLgkpQZtibs5Uc4nF4CZ6eAsnxzStHYxqpzdKU2Ahb</t>
        </is>
      </c>
      <c r="B96" t="inlineStr">
        <is>
          <t>unknown_DjxL</t>
        </is>
      </c>
      <c r="C96" t="n">
        <v>6</v>
      </c>
      <c r="D96" t="n">
        <v>-0.1</v>
      </c>
      <c r="E96" t="n">
        <v>-1</v>
      </c>
      <c r="F96" t="n">
        <v>0.186</v>
      </c>
      <c r="G96" t="n">
        <v>0.08699999999999999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HYPERLINK("https://www.defined.fi/sol/DjxLgkpQZtibs5Uc4nF4CZ6eAsnxzStHYxqpzdKU2Ahb?maker=H5oWX5p85BK1k2vqNBzrTdi3TSX8ysmrCuEPb6d3bvxD","https://www.defined.fi/sol/DjxLgkpQZtibs5Uc4nF4CZ6eAsnxzStHYxqpzdKU2Ahb?maker=H5oWX5p85BK1k2vqNBzrTdi3TSX8ysmrCuEPb6d3bvxD")</f>
        <v/>
      </c>
      <c r="M96">
        <f>HYPERLINK("https://dexscreener.com/solana/DjxLgkpQZtibs5Uc4nF4CZ6eAsnxzStHYxqpzdKU2Ahb?maker=H5oWX5p85BK1k2vqNBzrTdi3TSX8ysmrCuEPb6d3bvxD","https://dexscreener.com/solana/DjxLgkpQZtibs5Uc4nF4CZ6eAsnxzStHYxqpzdKU2Ahb?maker=H5oWX5p85BK1k2vqNBzrTdi3TSX8ysmrCuEPb6d3bvxD")</f>
        <v/>
      </c>
    </row>
    <row r="97">
      <c r="A97" t="inlineStr">
        <is>
          <t>CN2ShRSbmowGKYP4ww8LDxx2gHiGCASNeWwMVxVpump</t>
        </is>
      </c>
      <c r="B97" t="inlineStr">
        <is>
          <t>BUNDY</t>
        </is>
      </c>
      <c r="C97" t="n">
        <v>6</v>
      </c>
      <c r="D97" t="n">
        <v>0.01</v>
      </c>
      <c r="E97" t="n">
        <v>0.02</v>
      </c>
      <c r="F97" t="n">
        <v>0.43</v>
      </c>
      <c r="G97" t="n">
        <v>0.44</v>
      </c>
      <c r="H97" t="n">
        <v>2</v>
      </c>
      <c r="I97" t="n">
        <v>1</v>
      </c>
      <c r="J97" t="n">
        <v>-1</v>
      </c>
      <c r="K97" t="n">
        <v>-1</v>
      </c>
      <c r="L97">
        <f>HYPERLINK("https://www.defined.fi/sol/CN2ShRSbmowGKYP4ww8LDxx2gHiGCASNeWwMVxVpump?maker=H5oWX5p85BK1k2vqNBzrTdi3TSX8ysmrCuEPb6d3bvxD","https://www.defined.fi/sol/CN2ShRSbmowGKYP4ww8LDxx2gHiGCASNeWwMVxVpump?maker=H5oWX5p85BK1k2vqNBzrTdi3TSX8ysmrCuEPb6d3bvxD")</f>
        <v/>
      </c>
      <c r="M97">
        <f>HYPERLINK("https://dexscreener.com/solana/CN2ShRSbmowGKYP4ww8LDxx2gHiGCASNeWwMVxVpump?maker=H5oWX5p85BK1k2vqNBzrTdi3TSX8ysmrCuEPb6d3bvxD","https://dexscreener.com/solana/CN2ShRSbmowGKYP4ww8LDxx2gHiGCASNeWwMVxVpump?maker=H5oWX5p85BK1k2vqNBzrTdi3TSX8ysmrCuEPb6d3bvxD")</f>
        <v/>
      </c>
    </row>
    <row r="98">
      <c r="A98" t="inlineStr">
        <is>
          <t>F1QEQ4o8kis1SbSWEq3gXebyCMJzMAv11mQu3E6Apump</t>
        </is>
      </c>
      <c r="B98" t="inlineStr">
        <is>
          <t>hazeltine</t>
        </is>
      </c>
      <c r="C98" t="n">
        <v>6</v>
      </c>
      <c r="D98" t="n">
        <v>-0.243</v>
      </c>
      <c r="E98" t="n">
        <v>-1</v>
      </c>
      <c r="F98" t="n">
        <v>0.583</v>
      </c>
      <c r="G98" t="n">
        <v>0.339</v>
      </c>
      <c r="H98" t="n">
        <v>8</v>
      </c>
      <c r="I98" t="n">
        <v>1</v>
      </c>
      <c r="J98" t="n">
        <v>-1</v>
      </c>
      <c r="K98" t="n">
        <v>-1</v>
      </c>
      <c r="L98">
        <f>HYPERLINK("https://www.defined.fi/sol/F1QEQ4o8kis1SbSWEq3gXebyCMJzMAv11mQu3E6Apump?maker=H5oWX5p85BK1k2vqNBzrTdi3TSX8ysmrCuEPb6d3bvxD","https://www.defined.fi/sol/F1QEQ4o8kis1SbSWEq3gXebyCMJzMAv11mQu3E6Apump?maker=H5oWX5p85BK1k2vqNBzrTdi3TSX8ysmrCuEPb6d3bvxD")</f>
        <v/>
      </c>
      <c r="M98">
        <f>HYPERLINK("https://dexscreener.com/solana/F1QEQ4o8kis1SbSWEq3gXebyCMJzMAv11mQu3E6Apump?maker=H5oWX5p85BK1k2vqNBzrTdi3TSX8ysmrCuEPb6d3bvxD","https://dexscreener.com/solana/F1QEQ4o8kis1SbSWEq3gXebyCMJzMAv11mQu3E6Apump?maker=H5oWX5p85BK1k2vqNBzrTdi3TSX8ysmrCuEPb6d3bvxD")</f>
        <v/>
      </c>
    </row>
    <row r="99">
      <c r="A99" t="inlineStr">
        <is>
          <t>Bonnt2wt9UNGTcZXMKihSTWmyGA62udoXHXzVvY8pump</t>
        </is>
      </c>
      <c r="B99" t="inlineStr">
        <is>
          <t>DIFFER</t>
        </is>
      </c>
      <c r="C99" t="n">
        <v>6</v>
      </c>
      <c r="D99" t="n">
        <v>-0.351</v>
      </c>
      <c r="E99" t="n">
        <v>-1</v>
      </c>
      <c r="F99" t="n">
        <v>0.461</v>
      </c>
      <c r="G99" t="n">
        <v>0.11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HYPERLINK("https://www.defined.fi/sol/Bonnt2wt9UNGTcZXMKihSTWmyGA62udoXHXzVvY8pump?maker=H5oWX5p85BK1k2vqNBzrTdi3TSX8ysmrCuEPb6d3bvxD","https://www.defined.fi/sol/Bonnt2wt9UNGTcZXMKihSTWmyGA62udoXHXzVvY8pump?maker=H5oWX5p85BK1k2vqNBzrTdi3TSX8ysmrCuEPb6d3bvxD")</f>
        <v/>
      </c>
      <c r="M99">
        <f>HYPERLINK("https://dexscreener.com/solana/Bonnt2wt9UNGTcZXMKihSTWmyGA62udoXHXzVvY8pump?maker=H5oWX5p85BK1k2vqNBzrTdi3TSX8ysmrCuEPb6d3bvxD","https://dexscreener.com/solana/Bonnt2wt9UNGTcZXMKihSTWmyGA62udoXHXzVvY8pump?maker=H5oWX5p85BK1k2vqNBzrTdi3TSX8ysmrCuEPb6d3bvxD")</f>
        <v/>
      </c>
    </row>
    <row r="100">
      <c r="A100" t="inlineStr">
        <is>
          <t>7u1193TxBCkU65XFnwBGUdwRb1NZRkDd7qfgpVu5pump</t>
        </is>
      </c>
      <c r="B100" t="inlineStr">
        <is>
          <t>BUNDY</t>
        </is>
      </c>
      <c r="C100" t="n">
        <v>6</v>
      </c>
      <c r="D100" t="n">
        <v>-0.003</v>
      </c>
      <c r="E100" t="n">
        <v>-1</v>
      </c>
      <c r="F100" t="n">
        <v>0.337</v>
      </c>
      <c r="G100" t="n">
        <v>0.335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HYPERLINK("https://www.defined.fi/sol/7u1193TxBCkU65XFnwBGUdwRb1NZRkDd7qfgpVu5pump?maker=H5oWX5p85BK1k2vqNBzrTdi3TSX8ysmrCuEPb6d3bvxD","https://www.defined.fi/sol/7u1193TxBCkU65XFnwBGUdwRb1NZRkDd7qfgpVu5pump?maker=H5oWX5p85BK1k2vqNBzrTdi3TSX8ysmrCuEPb6d3bvxD")</f>
        <v/>
      </c>
      <c r="M100">
        <f>HYPERLINK("https://dexscreener.com/solana/7u1193TxBCkU65XFnwBGUdwRb1NZRkDd7qfgpVu5pump?maker=H5oWX5p85BK1k2vqNBzrTdi3TSX8ysmrCuEPb6d3bvxD","https://dexscreener.com/solana/7u1193TxBCkU65XFnwBGUdwRb1NZRkDd7qfgpVu5pump?maker=H5oWX5p85BK1k2vqNBzrTdi3TSX8ysmrCuEPb6d3bvxD")</f>
        <v/>
      </c>
    </row>
    <row r="101">
      <c r="A101" t="inlineStr">
        <is>
          <t>F2pWEJ5MXy7QaoMW7HAuFxBFek6wEQYrqTUNcAGqpump</t>
        </is>
      </c>
      <c r="B101" t="inlineStr">
        <is>
          <t>DDog</t>
        </is>
      </c>
      <c r="C101" t="n">
        <v>6</v>
      </c>
      <c r="D101" t="n">
        <v>0.585</v>
      </c>
      <c r="E101" t="n">
        <v>0.64</v>
      </c>
      <c r="F101" t="n">
        <v>0.91</v>
      </c>
      <c r="G101" t="n">
        <v>1.5</v>
      </c>
      <c r="H101" t="n">
        <v>1</v>
      </c>
      <c r="I101" t="n">
        <v>2</v>
      </c>
      <c r="J101" t="n">
        <v>-1</v>
      </c>
      <c r="K101" t="n">
        <v>-1</v>
      </c>
      <c r="L101">
        <f>HYPERLINK("https://www.defined.fi/sol/F2pWEJ5MXy7QaoMW7HAuFxBFek6wEQYrqTUNcAGqpump?maker=H5oWX5p85BK1k2vqNBzrTdi3TSX8ysmrCuEPb6d3bvxD","https://www.defined.fi/sol/F2pWEJ5MXy7QaoMW7HAuFxBFek6wEQYrqTUNcAGqpump?maker=H5oWX5p85BK1k2vqNBzrTdi3TSX8ysmrCuEPb6d3bvxD")</f>
        <v/>
      </c>
      <c r="M101">
        <f>HYPERLINK("https://dexscreener.com/solana/F2pWEJ5MXy7QaoMW7HAuFxBFek6wEQYrqTUNcAGqpump?maker=H5oWX5p85BK1k2vqNBzrTdi3TSX8ysmrCuEPb6d3bvxD","https://dexscreener.com/solana/F2pWEJ5MXy7QaoMW7HAuFxBFek6wEQYrqTUNcAGqpump?maker=H5oWX5p85BK1k2vqNBzrTdi3TSX8ysmrCuEPb6d3bvxD")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