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CPYErpKcjccwFTaqo7CbSZ2n1hft8iJoCEN3yidmpump</t>
        </is>
      </c>
      <c r="B2" t="inlineStr">
        <is>
          <t>M-A-S</t>
        </is>
      </c>
      <c r="C2" t="n">
        <v>0</v>
      </c>
      <c r="D2" t="n">
        <v>0.049</v>
      </c>
      <c r="E2" t="n">
        <v>0.05</v>
      </c>
      <c r="F2" t="n">
        <v>0.99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HYPERLINK("https://www.defined.fi/sol/CPYErpKcjccwFTaqo7CbSZ2n1hft8iJoCEN3yidmpump?maker=H1rt74SPuvRi6WGDUNgmuJSgE5UU6rWUDyPqtMBgCkNe","https://www.defined.fi/sol/CPYErpKcjccwFTaqo7CbSZ2n1hft8iJoCEN3yidmpump?maker=H1rt74SPuvRi6WGDUNgmuJSgE5UU6rWUDyPqtMBgCkNe")</f>
        <v/>
      </c>
      <c r="M2">
        <f>HYPERLINK("https://dexscreener.com/solana/CPYErpKcjccwFTaqo7CbSZ2n1hft8iJoCEN3yidmpump?maker=H1rt74SPuvRi6WGDUNgmuJSgE5UU6rWUDyPqtMBgCkNe","https://dexscreener.com/solana/CPYErpKcjccwFTaqo7CbSZ2n1hft8iJoCEN3yidmpump?maker=H1rt74SPuvRi6WGDUNgmuJSgE5UU6rWUDyPqtMBgCkNe")</f>
        <v/>
      </c>
    </row>
    <row r="3">
      <c r="A3" t="inlineStr">
        <is>
          <t>9WDez8a5vWcZyk6WSZS9paoRCvVNgVS3CFhyNX7Tpump</t>
        </is>
      </c>
      <c r="B3" t="inlineStr">
        <is>
          <t>Psol</t>
        </is>
      </c>
      <c r="C3" t="n">
        <v>0</v>
      </c>
      <c r="D3" t="n">
        <v>0.179</v>
      </c>
      <c r="E3" t="n">
        <v>0.18</v>
      </c>
      <c r="F3" t="n">
        <v>0.993</v>
      </c>
      <c r="G3" t="n">
        <v>1.17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HYPERLINK("https://www.defined.fi/sol/9WDez8a5vWcZyk6WSZS9paoRCvVNgVS3CFhyNX7Tpump?maker=H1rt74SPuvRi6WGDUNgmuJSgE5UU6rWUDyPqtMBgCkNe","https://www.defined.fi/sol/9WDez8a5vWcZyk6WSZS9paoRCvVNgVS3CFhyNX7Tpump?maker=H1rt74SPuvRi6WGDUNgmuJSgE5UU6rWUDyPqtMBgCkNe")</f>
        <v/>
      </c>
      <c r="M3">
        <f>HYPERLINK("https://dexscreener.com/solana/9WDez8a5vWcZyk6WSZS9paoRCvVNgVS3CFhyNX7Tpump?maker=H1rt74SPuvRi6WGDUNgmuJSgE5UU6rWUDyPqtMBgCkNe","https://dexscreener.com/solana/9WDez8a5vWcZyk6WSZS9paoRCvVNgVS3CFhyNX7Tpump?maker=H1rt74SPuvRi6WGDUNgmuJSgE5UU6rWUDyPqtMBgCkNe")</f>
        <v/>
      </c>
    </row>
    <row r="4">
      <c r="A4" t="inlineStr">
        <is>
          <t>H4sWs4t8qhVJZyHdvb5Q1xJPnXyv1hzbEvHoZkXdpump</t>
        </is>
      </c>
      <c r="B4" t="inlineStr">
        <is>
          <t>truthing</t>
        </is>
      </c>
      <c r="C4" t="n">
        <v>0</v>
      </c>
      <c r="D4" t="n">
        <v>-0.025</v>
      </c>
      <c r="E4" t="n">
        <v>-1</v>
      </c>
      <c r="F4" t="n">
        <v>0.99</v>
      </c>
      <c r="G4" t="n">
        <v>0.965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HYPERLINK("https://www.defined.fi/sol/H4sWs4t8qhVJZyHdvb5Q1xJPnXyv1hzbEvHoZkXdpump?maker=H1rt74SPuvRi6WGDUNgmuJSgE5UU6rWUDyPqtMBgCkNe","https://www.defined.fi/sol/H4sWs4t8qhVJZyHdvb5Q1xJPnXyv1hzbEvHoZkXdpump?maker=H1rt74SPuvRi6WGDUNgmuJSgE5UU6rWUDyPqtMBgCkNe")</f>
        <v/>
      </c>
      <c r="M4">
        <f>HYPERLINK("https://dexscreener.com/solana/H4sWs4t8qhVJZyHdvb5Q1xJPnXyv1hzbEvHoZkXdpump?maker=H1rt74SPuvRi6WGDUNgmuJSgE5UU6rWUDyPqtMBgCkNe","https://dexscreener.com/solana/H4sWs4t8qhVJZyHdvb5Q1xJPnXyv1hzbEvHoZkXdpump?maker=H1rt74SPuvRi6WGDUNgmuJSgE5UU6rWUDyPqtMBgCkNe")</f>
        <v/>
      </c>
    </row>
    <row r="5">
      <c r="A5" t="inlineStr">
        <is>
          <t>CAvfhher6Lmt84Lp8UgaD2HNfGUfeAr9HRQ2odPFpump</t>
        </is>
      </c>
      <c r="B5" t="inlineStr">
        <is>
          <t>Paradigm</t>
        </is>
      </c>
      <c r="C5" t="n">
        <v>0</v>
      </c>
      <c r="D5" t="n">
        <v>0.031</v>
      </c>
      <c r="E5" t="n">
        <v>-1</v>
      </c>
      <c r="F5" t="n">
        <v>1.19</v>
      </c>
      <c r="G5" t="n">
        <v>1.22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HYPERLINK("https://www.defined.fi/sol/CAvfhher6Lmt84Lp8UgaD2HNfGUfeAr9HRQ2odPFpump?maker=H1rt74SPuvRi6WGDUNgmuJSgE5UU6rWUDyPqtMBgCkNe","https://www.defined.fi/sol/CAvfhher6Lmt84Lp8UgaD2HNfGUfeAr9HRQ2odPFpump?maker=H1rt74SPuvRi6WGDUNgmuJSgE5UU6rWUDyPqtMBgCkNe")</f>
        <v/>
      </c>
      <c r="M5">
        <f>HYPERLINK("https://dexscreener.com/solana/CAvfhher6Lmt84Lp8UgaD2HNfGUfeAr9HRQ2odPFpump?maker=H1rt74SPuvRi6WGDUNgmuJSgE5UU6rWUDyPqtMBgCkNe","https://dexscreener.com/solana/CAvfhher6Lmt84Lp8UgaD2HNfGUfeAr9HRQ2odPFpump?maker=H1rt74SPuvRi6WGDUNgmuJSgE5UU6rWUDyPqtMBgCkNe")</f>
        <v/>
      </c>
    </row>
    <row r="6">
      <c r="A6" t="inlineStr">
        <is>
          <t>4nAXsoxFX5vXyNXD1wSHtBRf7x6YkYhhZdkLPef9pump</t>
        </is>
      </c>
      <c r="B6" t="inlineStr">
        <is>
          <t>niners</t>
        </is>
      </c>
      <c r="C6" t="n">
        <v>0</v>
      </c>
      <c r="D6" t="n">
        <v>-0.338</v>
      </c>
      <c r="E6" t="n">
        <v>-0.68</v>
      </c>
      <c r="F6" t="n">
        <v>0.501</v>
      </c>
      <c r="G6" t="n">
        <v>0.163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HYPERLINK("https://www.defined.fi/sol/4nAXsoxFX5vXyNXD1wSHtBRf7x6YkYhhZdkLPef9pump?maker=H1rt74SPuvRi6WGDUNgmuJSgE5UU6rWUDyPqtMBgCkNe","https://www.defined.fi/sol/4nAXsoxFX5vXyNXD1wSHtBRf7x6YkYhhZdkLPef9pump?maker=H1rt74SPuvRi6WGDUNgmuJSgE5UU6rWUDyPqtMBgCkNe")</f>
        <v/>
      </c>
      <c r="M6">
        <f>HYPERLINK("https://dexscreener.com/solana/4nAXsoxFX5vXyNXD1wSHtBRf7x6YkYhhZdkLPef9pump?maker=H1rt74SPuvRi6WGDUNgmuJSgE5UU6rWUDyPqtMBgCkNe","https://dexscreener.com/solana/4nAXsoxFX5vXyNXD1wSHtBRf7x6YkYhhZdkLPef9pump?maker=H1rt74SPuvRi6WGDUNgmuJSgE5UU6rWUDyPqtMBgCkNe")</f>
        <v/>
      </c>
    </row>
    <row r="7">
      <c r="A7" t="inlineStr">
        <is>
          <t>CxRBg5BSRujbu1WEcHQrwHHWytVo62jdxzWqtDj5pump</t>
        </is>
      </c>
      <c r="B7" t="inlineStr">
        <is>
          <t>$cryptoids</t>
        </is>
      </c>
      <c r="C7" t="n">
        <v>0</v>
      </c>
      <c r="D7" t="n">
        <v>-1.09</v>
      </c>
      <c r="E7" t="n">
        <v>-0.55</v>
      </c>
      <c r="F7" t="n">
        <v>1.99</v>
      </c>
      <c r="G7" t="n">
        <v>0.904</v>
      </c>
      <c r="H7" t="n">
        <v>3</v>
      </c>
      <c r="I7" t="n">
        <v>1</v>
      </c>
      <c r="J7" t="n">
        <v>-1</v>
      </c>
      <c r="K7" t="n">
        <v>-1</v>
      </c>
      <c r="L7">
        <f>HYPERLINK("https://www.defined.fi/sol/CxRBg5BSRujbu1WEcHQrwHHWytVo62jdxzWqtDj5pump?maker=H1rt74SPuvRi6WGDUNgmuJSgE5UU6rWUDyPqtMBgCkNe","https://www.defined.fi/sol/CxRBg5BSRujbu1WEcHQrwHHWytVo62jdxzWqtDj5pump?maker=H1rt74SPuvRi6WGDUNgmuJSgE5UU6rWUDyPqtMBgCkNe")</f>
        <v/>
      </c>
      <c r="M7">
        <f>HYPERLINK("https://dexscreener.com/solana/CxRBg5BSRujbu1WEcHQrwHHWytVo62jdxzWqtDj5pump?maker=H1rt74SPuvRi6WGDUNgmuJSgE5UU6rWUDyPqtMBgCkNe","https://dexscreener.com/solana/CxRBg5BSRujbu1WEcHQrwHHWytVo62jdxzWqtDj5pump?maker=H1rt74SPuvRi6WGDUNgmuJSgE5UU6rWUDyPqtMBgCkNe")</f>
        <v/>
      </c>
    </row>
    <row r="8">
      <c r="A8" t="inlineStr">
        <is>
          <t>2NMCGhSnB4oxF9pY2a3y8TPNQ6fDkgXrmxGQDuozpump</t>
        </is>
      </c>
      <c r="B8" t="inlineStr">
        <is>
          <t>mili</t>
        </is>
      </c>
      <c r="C8" t="n">
        <v>0</v>
      </c>
      <c r="D8" t="n">
        <v>0.493</v>
      </c>
      <c r="E8" t="n">
        <v>0.25</v>
      </c>
      <c r="F8" t="n">
        <v>1.96</v>
      </c>
      <c r="G8" t="n">
        <v>2.46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HYPERLINK("https://www.defined.fi/sol/2NMCGhSnB4oxF9pY2a3y8TPNQ6fDkgXrmxGQDuozpump?maker=H1rt74SPuvRi6WGDUNgmuJSgE5UU6rWUDyPqtMBgCkNe","https://www.defined.fi/sol/2NMCGhSnB4oxF9pY2a3y8TPNQ6fDkgXrmxGQDuozpump?maker=H1rt74SPuvRi6WGDUNgmuJSgE5UU6rWUDyPqtMBgCkNe")</f>
        <v/>
      </c>
      <c r="M8">
        <f>HYPERLINK("https://dexscreener.com/solana/2NMCGhSnB4oxF9pY2a3y8TPNQ6fDkgXrmxGQDuozpump?maker=H1rt74SPuvRi6WGDUNgmuJSgE5UU6rWUDyPqtMBgCkNe","https://dexscreener.com/solana/2NMCGhSnB4oxF9pY2a3y8TPNQ6fDkgXrmxGQDuozpump?maker=H1rt74SPuvRi6WGDUNgmuJSgE5UU6rWUDyPqtMBgCkNe")</f>
        <v/>
      </c>
    </row>
    <row r="9">
      <c r="A9" t="inlineStr">
        <is>
          <t>BjNjvabyz9N3qa5KFScViafHXzYytJF6eA3HRsSRpump</t>
        </is>
      </c>
      <c r="B9" t="inlineStr">
        <is>
          <t>FTW</t>
        </is>
      </c>
      <c r="C9" t="n">
        <v>0</v>
      </c>
      <c r="D9" t="n">
        <v>-1.93</v>
      </c>
      <c r="E9" t="n">
        <v>-0.77</v>
      </c>
      <c r="F9" t="n">
        <v>2.5</v>
      </c>
      <c r="G9" t="n">
        <v>0.574</v>
      </c>
      <c r="H9" t="n">
        <v>4</v>
      </c>
      <c r="I9" t="n">
        <v>1</v>
      </c>
      <c r="J9" t="n">
        <v>-1</v>
      </c>
      <c r="K9" t="n">
        <v>-1</v>
      </c>
      <c r="L9">
        <f>HYPERLINK("https://www.defined.fi/sol/BjNjvabyz9N3qa5KFScViafHXzYytJF6eA3HRsSRpump?maker=H1rt74SPuvRi6WGDUNgmuJSgE5UU6rWUDyPqtMBgCkNe","https://www.defined.fi/sol/BjNjvabyz9N3qa5KFScViafHXzYytJF6eA3HRsSRpump?maker=H1rt74SPuvRi6WGDUNgmuJSgE5UU6rWUDyPqtMBgCkNe")</f>
        <v/>
      </c>
      <c r="M9">
        <f>HYPERLINK("https://dexscreener.com/solana/BjNjvabyz9N3qa5KFScViafHXzYytJF6eA3HRsSRpump?maker=H1rt74SPuvRi6WGDUNgmuJSgE5UU6rWUDyPqtMBgCkNe","https://dexscreener.com/solana/BjNjvabyz9N3qa5KFScViafHXzYytJF6eA3HRsSRpump?maker=H1rt74SPuvRi6WGDUNgmuJSgE5UU6rWUDyPqtMBgCkNe")</f>
        <v/>
      </c>
    </row>
    <row r="10">
      <c r="A10" t="inlineStr">
        <is>
          <t>2Bvd4cNBFfmvEMGDz9bW2NrCaFpyAFEh4HGmMrm5pump</t>
        </is>
      </c>
      <c r="B10" t="inlineStr">
        <is>
          <t>tini</t>
        </is>
      </c>
      <c r="C10" t="n">
        <v>0</v>
      </c>
      <c r="D10" t="n">
        <v>1.36</v>
      </c>
      <c r="E10" t="n">
        <v>0.3</v>
      </c>
      <c r="F10" t="n">
        <v>4.5</v>
      </c>
      <c r="G10" t="n">
        <v>5.86</v>
      </c>
      <c r="H10" t="n">
        <v>6</v>
      </c>
      <c r="I10" t="n">
        <v>3</v>
      </c>
      <c r="J10" t="n">
        <v>-1</v>
      </c>
      <c r="K10" t="n">
        <v>-1</v>
      </c>
      <c r="L10">
        <f>HYPERLINK("https://www.defined.fi/sol/2Bvd4cNBFfmvEMGDz9bW2NrCaFpyAFEh4HGmMrm5pump?maker=H1rt74SPuvRi6WGDUNgmuJSgE5UU6rWUDyPqtMBgCkNe","https://www.defined.fi/sol/2Bvd4cNBFfmvEMGDz9bW2NrCaFpyAFEh4HGmMrm5pump?maker=H1rt74SPuvRi6WGDUNgmuJSgE5UU6rWUDyPqtMBgCkNe")</f>
        <v/>
      </c>
      <c r="M10">
        <f>HYPERLINK("https://dexscreener.com/solana/2Bvd4cNBFfmvEMGDz9bW2NrCaFpyAFEh4HGmMrm5pump?maker=H1rt74SPuvRi6WGDUNgmuJSgE5UU6rWUDyPqtMBgCkNe","https://dexscreener.com/solana/2Bvd4cNBFfmvEMGDz9bW2NrCaFpyAFEh4HGmMrm5pump?maker=H1rt74SPuvRi6WGDUNgmuJSgE5UU6rWUDyPqtMBgCkNe")</f>
        <v/>
      </c>
    </row>
    <row r="11">
      <c r="A11" t="inlineStr">
        <is>
          <t>6dTCavo5nAVeUV445A3MbLNyY7zGhsHZUNDEe769pump</t>
        </is>
      </c>
      <c r="B11" t="inlineStr">
        <is>
          <t>EXOS</t>
        </is>
      </c>
      <c r="C11" t="n">
        <v>0</v>
      </c>
      <c r="D11" t="n">
        <v>0.019</v>
      </c>
      <c r="E11" t="n">
        <v>0.02</v>
      </c>
      <c r="F11" t="n">
        <v>1</v>
      </c>
      <c r="G11" t="n">
        <v>1.02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HYPERLINK("https://www.defined.fi/sol/6dTCavo5nAVeUV445A3MbLNyY7zGhsHZUNDEe769pump?maker=H1rt74SPuvRi6WGDUNgmuJSgE5UU6rWUDyPqtMBgCkNe","https://www.defined.fi/sol/6dTCavo5nAVeUV445A3MbLNyY7zGhsHZUNDEe769pump?maker=H1rt74SPuvRi6WGDUNgmuJSgE5UU6rWUDyPqtMBgCkNe")</f>
        <v/>
      </c>
      <c r="M11">
        <f>HYPERLINK("https://dexscreener.com/solana/6dTCavo5nAVeUV445A3MbLNyY7zGhsHZUNDEe769pump?maker=H1rt74SPuvRi6WGDUNgmuJSgE5UU6rWUDyPqtMBgCkNe","https://dexscreener.com/solana/6dTCavo5nAVeUV445A3MbLNyY7zGhsHZUNDEe769pump?maker=H1rt74SPuvRi6WGDUNgmuJSgE5UU6rWUDyPqtMBgCkNe")</f>
        <v/>
      </c>
    </row>
    <row r="12">
      <c r="A12" t="inlineStr">
        <is>
          <t>BbHtUZ4zoAqAKEvSzPCtoc4zsQK5rLCxBGkAuKuApump</t>
        </is>
      </c>
      <c r="B12" t="inlineStr">
        <is>
          <t>AxS:011</t>
        </is>
      </c>
      <c r="C12" t="n">
        <v>0</v>
      </c>
      <c r="D12" t="n">
        <v>-0.658</v>
      </c>
      <c r="E12" t="n">
        <v>-0.33</v>
      </c>
      <c r="F12" t="n">
        <v>2</v>
      </c>
      <c r="G12" t="n">
        <v>1.34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HYPERLINK("https://www.defined.fi/sol/BbHtUZ4zoAqAKEvSzPCtoc4zsQK5rLCxBGkAuKuApump?maker=H1rt74SPuvRi6WGDUNgmuJSgE5UU6rWUDyPqtMBgCkNe","https://www.defined.fi/sol/BbHtUZ4zoAqAKEvSzPCtoc4zsQK5rLCxBGkAuKuApump?maker=H1rt74SPuvRi6WGDUNgmuJSgE5UU6rWUDyPqtMBgCkNe")</f>
        <v/>
      </c>
      <c r="M12">
        <f>HYPERLINK("https://dexscreener.com/solana/BbHtUZ4zoAqAKEvSzPCtoc4zsQK5rLCxBGkAuKuApump?maker=H1rt74SPuvRi6WGDUNgmuJSgE5UU6rWUDyPqtMBgCkNe","https://dexscreener.com/solana/BbHtUZ4zoAqAKEvSzPCtoc4zsQK5rLCxBGkAuKuApump?maker=H1rt74SPuvRi6WGDUNgmuJSgE5UU6rWUDyPqtMBgCkNe")</f>
        <v/>
      </c>
    </row>
    <row r="13">
      <c r="A13" t="inlineStr">
        <is>
          <t>AnPJ5Z8VmyKksM588e5uA4DFBgjXUHRdMSwsP916pump</t>
        </is>
      </c>
      <c r="B13" t="inlineStr">
        <is>
          <t>face</t>
        </is>
      </c>
      <c r="C13" t="n">
        <v>0</v>
      </c>
      <c r="D13" t="n">
        <v>-0.124</v>
      </c>
      <c r="E13" t="n">
        <v>-1</v>
      </c>
      <c r="F13" t="n">
        <v>0.99</v>
      </c>
      <c r="G13" t="n">
        <v>0.865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HYPERLINK("https://www.defined.fi/sol/AnPJ5Z8VmyKksM588e5uA4DFBgjXUHRdMSwsP916pump?maker=H1rt74SPuvRi6WGDUNgmuJSgE5UU6rWUDyPqtMBgCkNe","https://www.defined.fi/sol/AnPJ5Z8VmyKksM588e5uA4DFBgjXUHRdMSwsP916pump?maker=H1rt74SPuvRi6WGDUNgmuJSgE5UU6rWUDyPqtMBgCkNe")</f>
        <v/>
      </c>
      <c r="M13">
        <f>HYPERLINK("https://dexscreener.com/solana/AnPJ5Z8VmyKksM588e5uA4DFBgjXUHRdMSwsP916pump?maker=H1rt74SPuvRi6WGDUNgmuJSgE5UU6rWUDyPqtMBgCkNe","https://dexscreener.com/solana/AnPJ5Z8VmyKksM588e5uA4DFBgjXUHRdMSwsP916pump?maker=H1rt74SPuvRi6WGDUNgmuJSgE5UU6rWUDyPqtMBgCkNe")</f>
        <v/>
      </c>
    </row>
    <row r="14">
      <c r="A14" t="inlineStr">
        <is>
          <t>GgSMKzDhgU9B5pMKJjxkPwBymj1F8X7z5rDrnzPRpump</t>
        </is>
      </c>
      <c r="B14" t="inlineStr">
        <is>
          <t>ClosedAi</t>
        </is>
      </c>
      <c r="C14" t="n">
        <v>0</v>
      </c>
      <c r="D14" t="n">
        <v>-0.635</v>
      </c>
      <c r="E14" t="n">
        <v>-0.32</v>
      </c>
      <c r="F14" t="n">
        <v>1.96</v>
      </c>
      <c r="G14" t="n">
        <v>1.32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HYPERLINK("https://www.defined.fi/sol/GgSMKzDhgU9B5pMKJjxkPwBymj1F8X7z5rDrnzPRpump?maker=H1rt74SPuvRi6WGDUNgmuJSgE5UU6rWUDyPqtMBgCkNe","https://www.defined.fi/sol/GgSMKzDhgU9B5pMKJjxkPwBymj1F8X7z5rDrnzPRpump?maker=H1rt74SPuvRi6WGDUNgmuJSgE5UU6rWUDyPqtMBgCkNe")</f>
        <v/>
      </c>
      <c r="M14">
        <f>HYPERLINK("https://dexscreener.com/solana/GgSMKzDhgU9B5pMKJjxkPwBymj1F8X7z5rDrnzPRpump?maker=H1rt74SPuvRi6WGDUNgmuJSgE5UU6rWUDyPqtMBgCkNe","https://dexscreener.com/solana/GgSMKzDhgU9B5pMKJjxkPwBymj1F8X7z5rDrnzPRpump?maker=H1rt74SPuvRi6WGDUNgmuJSgE5UU6rWUDyPqtMBgCkNe")</f>
        <v/>
      </c>
    </row>
    <row r="15">
      <c r="A15" t="inlineStr">
        <is>
          <t>9Za5hA1XFyGBNbGNEJH7v411AXaW19WMhKaAvamUgT7T</t>
        </is>
      </c>
      <c r="B15" t="inlineStr">
        <is>
          <t>Elysium</t>
        </is>
      </c>
      <c r="C15" t="n">
        <v>0</v>
      </c>
      <c r="D15" t="n">
        <v>-0.016</v>
      </c>
      <c r="E15" t="n">
        <v>-0</v>
      </c>
      <c r="F15" t="n">
        <v>9.02</v>
      </c>
      <c r="G15" t="n">
        <v>9.01</v>
      </c>
      <c r="H15" t="n">
        <v>2</v>
      </c>
      <c r="I15" t="n">
        <v>2</v>
      </c>
      <c r="J15" t="n">
        <v>-1</v>
      </c>
      <c r="K15" t="n">
        <v>-1</v>
      </c>
      <c r="L15">
        <f>HYPERLINK("https://www.defined.fi/sol/9Za5hA1XFyGBNbGNEJH7v411AXaW19WMhKaAvamUgT7T?maker=H1rt74SPuvRi6WGDUNgmuJSgE5UU6rWUDyPqtMBgCkNe","https://www.defined.fi/sol/9Za5hA1XFyGBNbGNEJH7v411AXaW19WMhKaAvamUgT7T?maker=H1rt74SPuvRi6WGDUNgmuJSgE5UU6rWUDyPqtMBgCkNe")</f>
        <v/>
      </c>
      <c r="M15">
        <f>HYPERLINK("https://dexscreener.com/solana/9Za5hA1XFyGBNbGNEJH7v411AXaW19WMhKaAvamUgT7T?maker=H1rt74SPuvRi6WGDUNgmuJSgE5UU6rWUDyPqtMBgCkNe","https://dexscreener.com/solana/9Za5hA1XFyGBNbGNEJH7v411AXaW19WMhKaAvamUgT7T?maker=H1rt74SPuvRi6WGDUNgmuJSgE5UU6rWUDyPqtMBgCkNe")</f>
        <v/>
      </c>
    </row>
    <row r="16">
      <c r="A16" t="inlineStr">
        <is>
          <t>ETZDTrZp1tWSTPHf22cyUXiv5xGzXuBFEwJAsE8ypump</t>
        </is>
      </c>
      <c r="B16" t="inlineStr">
        <is>
          <t>xcog</t>
        </is>
      </c>
      <c r="C16" t="n">
        <v>0</v>
      </c>
      <c r="D16" t="n">
        <v>12.17</v>
      </c>
      <c r="E16" t="n">
        <v>1.79</v>
      </c>
      <c r="F16" t="n">
        <v>6.79</v>
      </c>
      <c r="G16" t="n">
        <v>18.96</v>
      </c>
      <c r="H16" t="n">
        <v>3</v>
      </c>
      <c r="I16" t="n">
        <v>2</v>
      </c>
      <c r="J16" t="n">
        <v>-1</v>
      </c>
      <c r="K16" t="n">
        <v>-1</v>
      </c>
      <c r="L16">
        <f>HYPERLINK("https://www.defined.fi/sol/ETZDTrZp1tWSTPHf22cyUXiv5xGzXuBFEwJAsE8ypump?maker=H1rt74SPuvRi6WGDUNgmuJSgE5UU6rWUDyPqtMBgCkNe","https://www.defined.fi/sol/ETZDTrZp1tWSTPHf22cyUXiv5xGzXuBFEwJAsE8ypump?maker=H1rt74SPuvRi6WGDUNgmuJSgE5UU6rWUDyPqtMBgCkNe")</f>
        <v/>
      </c>
      <c r="M16">
        <f>HYPERLINK("https://dexscreener.com/solana/ETZDTrZp1tWSTPHf22cyUXiv5xGzXuBFEwJAsE8ypump?maker=H1rt74SPuvRi6WGDUNgmuJSgE5UU6rWUDyPqtMBgCkNe","https://dexscreener.com/solana/ETZDTrZp1tWSTPHf22cyUXiv5xGzXuBFEwJAsE8ypump?maker=H1rt74SPuvRi6WGDUNgmuJSgE5UU6rWUDyPqtMBgCkNe")</f>
        <v/>
      </c>
    </row>
    <row r="17">
      <c r="A17" t="inlineStr">
        <is>
          <t>3gTrsX5zZs49zoU97CxiGqDBfpybMrwmZfnMx2Y2pump</t>
        </is>
      </c>
      <c r="B17" t="inlineStr">
        <is>
          <t>unknown_3gTr</t>
        </is>
      </c>
      <c r="C17" t="n">
        <v>0</v>
      </c>
      <c r="D17" t="n">
        <v>-0.528</v>
      </c>
      <c r="E17" t="n">
        <v>-1</v>
      </c>
      <c r="F17" t="n">
        <v>0.973</v>
      </c>
      <c r="G17" t="n">
        <v>0.446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HYPERLINK("https://www.defined.fi/sol/3gTrsX5zZs49zoU97CxiGqDBfpybMrwmZfnMx2Y2pump?maker=H1rt74SPuvRi6WGDUNgmuJSgE5UU6rWUDyPqtMBgCkNe","https://www.defined.fi/sol/3gTrsX5zZs49zoU97CxiGqDBfpybMrwmZfnMx2Y2pump?maker=H1rt74SPuvRi6WGDUNgmuJSgE5UU6rWUDyPqtMBgCkNe")</f>
        <v/>
      </c>
      <c r="M17">
        <f>HYPERLINK("https://dexscreener.com/solana/3gTrsX5zZs49zoU97CxiGqDBfpybMrwmZfnMx2Y2pump?maker=H1rt74SPuvRi6WGDUNgmuJSgE5UU6rWUDyPqtMBgCkNe","https://dexscreener.com/solana/3gTrsX5zZs49zoU97CxiGqDBfpybMrwmZfnMx2Y2pump?maker=H1rt74SPuvRi6WGDUNgmuJSgE5UU6rWUDyPqtMBgCkNe")</f>
        <v/>
      </c>
    </row>
    <row r="18">
      <c r="A18" t="inlineStr">
        <is>
          <t>5JxzmLuv7KQjYsikDQp7p8CVo1dHRnTPPnJ94Y7ppump</t>
        </is>
      </c>
      <c r="B18" t="inlineStr">
        <is>
          <t>Pascal</t>
        </is>
      </c>
      <c r="C18" t="n">
        <v>0</v>
      </c>
      <c r="D18" t="n">
        <v>-0.696</v>
      </c>
      <c r="E18" t="n">
        <v>-1</v>
      </c>
      <c r="F18" t="n">
        <v>0.974</v>
      </c>
      <c r="G18" t="n">
        <v>0.278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HYPERLINK("https://www.defined.fi/sol/5JxzmLuv7KQjYsikDQp7p8CVo1dHRnTPPnJ94Y7ppump?maker=H1rt74SPuvRi6WGDUNgmuJSgE5UU6rWUDyPqtMBgCkNe","https://www.defined.fi/sol/5JxzmLuv7KQjYsikDQp7p8CVo1dHRnTPPnJ94Y7ppump?maker=H1rt74SPuvRi6WGDUNgmuJSgE5UU6rWUDyPqtMBgCkNe")</f>
        <v/>
      </c>
      <c r="M18">
        <f>HYPERLINK("https://dexscreener.com/solana/5JxzmLuv7KQjYsikDQp7p8CVo1dHRnTPPnJ94Y7ppump?maker=H1rt74SPuvRi6WGDUNgmuJSgE5UU6rWUDyPqtMBgCkNe","https://dexscreener.com/solana/5JxzmLuv7KQjYsikDQp7p8CVo1dHRnTPPnJ94Y7ppump?maker=H1rt74SPuvRi6WGDUNgmuJSgE5UU6rWUDyPqtMBgCkNe")</f>
        <v/>
      </c>
    </row>
    <row r="19">
      <c r="A19" t="inlineStr">
        <is>
          <t>EgrqgNP4dNp5UVWwo5EoUEJjZz4k9uJsKvH3w4FSpump</t>
        </is>
      </c>
      <c r="B19" t="inlineStr">
        <is>
          <t>eptt</t>
        </is>
      </c>
      <c r="C19" t="n">
        <v>0</v>
      </c>
      <c r="D19" t="n">
        <v>-0.543</v>
      </c>
      <c r="E19" t="n">
        <v>-1</v>
      </c>
      <c r="F19" t="n">
        <v>0.978</v>
      </c>
      <c r="G19" t="n">
        <v>0.435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HYPERLINK("https://www.defined.fi/sol/EgrqgNP4dNp5UVWwo5EoUEJjZz4k9uJsKvH3w4FSpump?maker=H1rt74SPuvRi6WGDUNgmuJSgE5UU6rWUDyPqtMBgCkNe","https://www.defined.fi/sol/EgrqgNP4dNp5UVWwo5EoUEJjZz4k9uJsKvH3w4FSpump?maker=H1rt74SPuvRi6WGDUNgmuJSgE5UU6rWUDyPqtMBgCkNe")</f>
        <v/>
      </c>
      <c r="M19">
        <f>HYPERLINK("https://dexscreener.com/solana/EgrqgNP4dNp5UVWwo5EoUEJjZz4k9uJsKvH3w4FSpump?maker=H1rt74SPuvRi6WGDUNgmuJSgE5UU6rWUDyPqtMBgCkNe","https://dexscreener.com/solana/EgrqgNP4dNp5UVWwo5EoUEJjZz4k9uJsKvH3w4FSpump?maker=H1rt74SPuvRi6WGDUNgmuJSgE5UU6rWUDyPqtMBgCkNe")</f>
        <v/>
      </c>
    </row>
    <row r="20">
      <c r="A20" t="inlineStr">
        <is>
          <t>ryEoV2iKy7HeUmm79iob8hL4ppw1bQz3hYAtjJCC3Kg</t>
        </is>
      </c>
      <c r="B20" t="inlineStr">
        <is>
          <t>AI</t>
        </is>
      </c>
      <c r="C20" t="n">
        <v>0</v>
      </c>
      <c r="D20" t="n">
        <v>-0.531</v>
      </c>
      <c r="E20" t="n">
        <v>-0.55</v>
      </c>
      <c r="F20" t="n">
        <v>0.973</v>
      </c>
      <c r="G20" t="n">
        <v>0.442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HYPERLINK("https://www.defined.fi/sol/ryEoV2iKy7HeUmm79iob8hL4ppw1bQz3hYAtjJCC3Kg?maker=H1rt74SPuvRi6WGDUNgmuJSgE5UU6rWUDyPqtMBgCkNe","https://www.defined.fi/sol/ryEoV2iKy7HeUmm79iob8hL4ppw1bQz3hYAtjJCC3Kg?maker=H1rt74SPuvRi6WGDUNgmuJSgE5UU6rWUDyPqtMBgCkNe")</f>
        <v/>
      </c>
      <c r="M20">
        <f>HYPERLINK("https://dexscreener.com/solana/ryEoV2iKy7HeUmm79iob8hL4ppw1bQz3hYAtjJCC3Kg?maker=H1rt74SPuvRi6WGDUNgmuJSgE5UU6rWUDyPqtMBgCkNe","https://dexscreener.com/solana/ryEoV2iKy7HeUmm79iob8hL4ppw1bQz3hYAtjJCC3Kg?maker=H1rt74SPuvRi6WGDUNgmuJSgE5UU6rWUDyPqtMBgCkNe")</f>
        <v/>
      </c>
    </row>
    <row r="21">
      <c r="A21" t="inlineStr">
        <is>
          <t>BgmCnJMcM925oHoRW8ogwDcTLA87Pr11ymcwv36Vpump</t>
        </is>
      </c>
      <c r="B21" t="inlineStr">
        <is>
          <t>SCORE</t>
        </is>
      </c>
      <c r="C21" t="n">
        <v>0</v>
      </c>
      <c r="D21" t="n">
        <v>0.232</v>
      </c>
      <c r="E21" t="n">
        <v>0.24</v>
      </c>
      <c r="F21" t="n">
        <v>0.973</v>
      </c>
      <c r="G21" t="n">
        <v>1.2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HYPERLINK("https://www.defined.fi/sol/BgmCnJMcM925oHoRW8ogwDcTLA87Pr11ymcwv36Vpump?maker=H1rt74SPuvRi6WGDUNgmuJSgE5UU6rWUDyPqtMBgCkNe","https://www.defined.fi/sol/BgmCnJMcM925oHoRW8ogwDcTLA87Pr11ymcwv36Vpump?maker=H1rt74SPuvRi6WGDUNgmuJSgE5UU6rWUDyPqtMBgCkNe")</f>
        <v/>
      </c>
      <c r="M21">
        <f>HYPERLINK("https://dexscreener.com/solana/BgmCnJMcM925oHoRW8ogwDcTLA87Pr11ymcwv36Vpump?maker=H1rt74SPuvRi6WGDUNgmuJSgE5UU6rWUDyPqtMBgCkNe","https://dexscreener.com/solana/BgmCnJMcM925oHoRW8ogwDcTLA87Pr11ymcwv36Vpump?maker=H1rt74SPuvRi6WGDUNgmuJSgE5UU6rWUDyPqtMBgCkNe")</f>
        <v/>
      </c>
    </row>
    <row r="22">
      <c r="A22" t="inlineStr">
        <is>
          <t>8iZakU1tztcSTTPgx56U32ThSNigu2LbkzxdGmVupump</t>
        </is>
      </c>
      <c r="B22" t="inlineStr">
        <is>
          <t>0x</t>
        </is>
      </c>
      <c r="C22" t="n">
        <v>0</v>
      </c>
      <c r="D22" t="n">
        <v>-0.707</v>
      </c>
      <c r="E22" t="n">
        <v>-0.49</v>
      </c>
      <c r="F22" t="n">
        <v>1.45</v>
      </c>
      <c r="G22" t="n">
        <v>0.741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HYPERLINK("https://www.defined.fi/sol/8iZakU1tztcSTTPgx56U32ThSNigu2LbkzxdGmVupump?maker=H1rt74SPuvRi6WGDUNgmuJSgE5UU6rWUDyPqtMBgCkNe","https://www.defined.fi/sol/8iZakU1tztcSTTPgx56U32ThSNigu2LbkzxdGmVupump?maker=H1rt74SPuvRi6WGDUNgmuJSgE5UU6rWUDyPqtMBgCkNe")</f>
        <v/>
      </c>
      <c r="M22">
        <f>HYPERLINK("https://dexscreener.com/solana/8iZakU1tztcSTTPgx56U32ThSNigu2LbkzxdGmVupump?maker=H1rt74SPuvRi6WGDUNgmuJSgE5UU6rWUDyPqtMBgCkNe","https://dexscreener.com/solana/8iZakU1tztcSTTPgx56U32ThSNigu2LbkzxdGmVupump?maker=H1rt74SPuvRi6WGDUNgmuJSgE5UU6rWUDyPqtMBgCkNe")</f>
        <v/>
      </c>
    </row>
    <row r="23">
      <c r="A23" t="inlineStr">
        <is>
          <t>49jbJ6CXkYT2WBMPL2c1mYrjjCE3JeR4GoovRDuxpump</t>
        </is>
      </c>
      <c r="B23" t="inlineStr">
        <is>
          <t>NEKO</t>
        </is>
      </c>
      <c r="C23" t="n">
        <v>0</v>
      </c>
      <c r="D23" t="n">
        <v>-0.023</v>
      </c>
      <c r="E23" t="n">
        <v>-0.02</v>
      </c>
      <c r="F23" t="n">
        <v>0.97</v>
      </c>
      <c r="G23" t="n">
        <v>0.946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HYPERLINK("https://www.defined.fi/sol/49jbJ6CXkYT2WBMPL2c1mYrjjCE3JeR4GoovRDuxpump?maker=H1rt74SPuvRi6WGDUNgmuJSgE5UU6rWUDyPqtMBgCkNe","https://www.defined.fi/sol/49jbJ6CXkYT2WBMPL2c1mYrjjCE3JeR4GoovRDuxpump?maker=H1rt74SPuvRi6WGDUNgmuJSgE5UU6rWUDyPqtMBgCkNe")</f>
        <v/>
      </c>
      <c r="M23">
        <f>HYPERLINK("https://dexscreener.com/solana/49jbJ6CXkYT2WBMPL2c1mYrjjCE3JeR4GoovRDuxpump?maker=H1rt74SPuvRi6WGDUNgmuJSgE5UU6rWUDyPqtMBgCkNe","https://dexscreener.com/solana/49jbJ6CXkYT2WBMPL2c1mYrjjCE3JeR4GoovRDuxpump?maker=H1rt74SPuvRi6WGDUNgmuJSgE5UU6rWUDyPqtMBgCkNe")</f>
        <v/>
      </c>
    </row>
    <row r="24">
      <c r="A24" t="inlineStr">
        <is>
          <t>5HuD2QRh48tsvgzNPG66GZuhrJhit8U1Lz2q3GciGsnM</t>
        </is>
      </c>
      <c r="B24" t="inlineStr">
        <is>
          <t>Anthony</t>
        </is>
      </c>
      <c r="C24" t="n">
        <v>1</v>
      </c>
      <c r="D24" t="n">
        <v>-0.458</v>
      </c>
      <c r="E24" t="n">
        <v>-0.47</v>
      </c>
      <c r="F24" t="n">
        <v>0.964</v>
      </c>
      <c r="G24" t="n">
        <v>0.506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HYPERLINK("https://www.defined.fi/sol/5HuD2QRh48tsvgzNPG66GZuhrJhit8U1Lz2q3GciGsnM?maker=H1rt74SPuvRi6WGDUNgmuJSgE5UU6rWUDyPqtMBgCkNe","https://www.defined.fi/sol/5HuD2QRh48tsvgzNPG66GZuhrJhit8U1Lz2q3GciGsnM?maker=H1rt74SPuvRi6WGDUNgmuJSgE5UU6rWUDyPqtMBgCkNe")</f>
        <v/>
      </c>
      <c r="M24">
        <f>HYPERLINK("https://dexscreener.com/solana/5HuD2QRh48tsvgzNPG66GZuhrJhit8U1Lz2q3GciGsnM?maker=H1rt74SPuvRi6WGDUNgmuJSgE5UU6rWUDyPqtMBgCkNe","https://dexscreener.com/solana/5HuD2QRh48tsvgzNPG66GZuhrJhit8U1Lz2q3GciGsnM?maker=H1rt74SPuvRi6WGDUNgmuJSgE5UU6rWUDyPqtMBgCkNe")</f>
        <v/>
      </c>
    </row>
    <row r="25">
      <c r="A25" t="inlineStr">
        <is>
          <t>5WzhYWfs9VMSbZ7BkjiJ4G97aMuS9gRsyK6qhcAdpump</t>
        </is>
      </c>
      <c r="B25" t="inlineStr">
        <is>
          <t>bitwizard</t>
        </is>
      </c>
      <c r="C25" t="n">
        <v>1</v>
      </c>
      <c r="D25" t="n">
        <v>-0.724</v>
      </c>
      <c r="E25" t="n">
        <v>-1</v>
      </c>
      <c r="F25" t="n">
        <v>0.965</v>
      </c>
      <c r="G25" t="n">
        <v>0.241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HYPERLINK("https://www.defined.fi/sol/5WzhYWfs9VMSbZ7BkjiJ4G97aMuS9gRsyK6qhcAdpump?maker=H1rt74SPuvRi6WGDUNgmuJSgE5UU6rWUDyPqtMBgCkNe","https://www.defined.fi/sol/5WzhYWfs9VMSbZ7BkjiJ4G97aMuS9gRsyK6qhcAdpump?maker=H1rt74SPuvRi6WGDUNgmuJSgE5UU6rWUDyPqtMBgCkNe")</f>
        <v/>
      </c>
      <c r="M25">
        <f>HYPERLINK("https://dexscreener.com/solana/5WzhYWfs9VMSbZ7BkjiJ4G97aMuS9gRsyK6qhcAdpump?maker=H1rt74SPuvRi6WGDUNgmuJSgE5UU6rWUDyPqtMBgCkNe","https://dexscreener.com/solana/5WzhYWfs9VMSbZ7BkjiJ4G97aMuS9gRsyK6qhcAdpump?maker=H1rt74SPuvRi6WGDUNgmuJSgE5UU6rWUDyPqtMBgCkNe")</f>
        <v/>
      </c>
    </row>
    <row r="26">
      <c r="A26" t="inlineStr">
        <is>
          <t>HBWF6NGp6o6rKVfFzgrep54roAXdfmftKwtsHNZZpump</t>
        </is>
      </c>
      <c r="B26" t="inlineStr">
        <is>
          <t>404coin</t>
        </is>
      </c>
      <c r="C26" t="n">
        <v>1</v>
      </c>
      <c r="D26" t="n">
        <v>-0.124</v>
      </c>
      <c r="E26" t="n">
        <v>-1</v>
      </c>
      <c r="F26" t="n">
        <v>0.479</v>
      </c>
      <c r="G26" t="n">
        <v>0.355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HYPERLINK("https://www.defined.fi/sol/HBWF6NGp6o6rKVfFzgrep54roAXdfmftKwtsHNZZpump?maker=H1rt74SPuvRi6WGDUNgmuJSgE5UU6rWUDyPqtMBgCkNe","https://www.defined.fi/sol/HBWF6NGp6o6rKVfFzgrep54roAXdfmftKwtsHNZZpump?maker=H1rt74SPuvRi6WGDUNgmuJSgE5UU6rWUDyPqtMBgCkNe")</f>
        <v/>
      </c>
      <c r="M26">
        <f>HYPERLINK("https://dexscreener.com/solana/HBWF6NGp6o6rKVfFzgrep54roAXdfmftKwtsHNZZpump?maker=H1rt74SPuvRi6WGDUNgmuJSgE5UU6rWUDyPqtMBgCkNe","https://dexscreener.com/solana/HBWF6NGp6o6rKVfFzgrep54roAXdfmftKwtsHNZZpump?maker=H1rt74SPuvRi6WGDUNgmuJSgE5UU6rWUDyPqtMBgCkNe")</f>
        <v/>
      </c>
    </row>
    <row r="27">
      <c r="A27" t="inlineStr">
        <is>
          <t>2jfmsGtcBpF4qQxztyBqhZmrtTf8tCNv7o98kwwSpump</t>
        </is>
      </c>
      <c r="B27" t="inlineStr">
        <is>
          <t>LLMtheism</t>
        </is>
      </c>
      <c r="C27" t="n">
        <v>1</v>
      </c>
      <c r="D27" t="n">
        <v>5.88</v>
      </c>
      <c r="E27" t="n">
        <v>3.01</v>
      </c>
      <c r="F27" t="n">
        <v>1.95</v>
      </c>
      <c r="G27" t="n">
        <v>4.86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HYPERLINK("https://www.defined.fi/sol/2jfmsGtcBpF4qQxztyBqhZmrtTf8tCNv7o98kwwSpump?maker=H1rt74SPuvRi6WGDUNgmuJSgE5UU6rWUDyPqtMBgCkNe","https://www.defined.fi/sol/2jfmsGtcBpF4qQxztyBqhZmrtTf8tCNv7o98kwwSpump?maker=H1rt74SPuvRi6WGDUNgmuJSgE5UU6rWUDyPqtMBgCkNe")</f>
        <v/>
      </c>
      <c r="M27">
        <f>HYPERLINK("https://dexscreener.com/solana/2jfmsGtcBpF4qQxztyBqhZmrtTf8tCNv7o98kwwSpump?maker=H1rt74SPuvRi6WGDUNgmuJSgE5UU6rWUDyPqtMBgCkNe","https://dexscreener.com/solana/2jfmsGtcBpF4qQxztyBqhZmrtTf8tCNv7o98kwwSpump?maker=H1rt74SPuvRi6WGDUNgmuJSgE5UU6rWUDyPqtMBgCkNe")</f>
        <v/>
      </c>
    </row>
    <row r="28">
      <c r="A28" t="inlineStr">
        <is>
          <t>Sb7aRi7A7ZXcBjjxYDTLMnJgKzMgtdERJrCCV6ZivZ6</t>
        </is>
      </c>
      <c r="B28" t="inlineStr">
        <is>
          <t>NS</t>
        </is>
      </c>
      <c r="C28" t="n">
        <v>1</v>
      </c>
      <c r="D28" t="n">
        <v>-0.036</v>
      </c>
      <c r="E28" t="n">
        <v>-0.04</v>
      </c>
      <c r="F28" t="n">
        <v>0.964</v>
      </c>
      <c r="G28" t="n">
        <v>0.929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HYPERLINK("https://www.defined.fi/sol/Sb7aRi7A7ZXcBjjxYDTLMnJgKzMgtdERJrCCV6ZivZ6?maker=H1rt74SPuvRi6WGDUNgmuJSgE5UU6rWUDyPqtMBgCkNe","https://www.defined.fi/sol/Sb7aRi7A7ZXcBjjxYDTLMnJgKzMgtdERJrCCV6ZivZ6?maker=H1rt74SPuvRi6WGDUNgmuJSgE5UU6rWUDyPqtMBgCkNe")</f>
        <v/>
      </c>
      <c r="M28">
        <f>HYPERLINK("https://dexscreener.com/solana/Sb7aRi7A7ZXcBjjxYDTLMnJgKzMgtdERJrCCV6ZivZ6?maker=H1rt74SPuvRi6WGDUNgmuJSgE5UU6rWUDyPqtMBgCkNe","https://dexscreener.com/solana/Sb7aRi7A7ZXcBjjxYDTLMnJgKzMgtdERJrCCV6ZivZ6?maker=H1rt74SPuvRi6WGDUNgmuJSgE5UU6rWUDyPqtMBgCkNe")</f>
        <v/>
      </c>
    </row>
    <row r="29">
      <c r="A29" t="inlineStr">
        <is>
          <t>3JtfvzFVzkPh1we7DPDGW5xPsrPB5nX5dbAVgTeVpump</t>
        </is>
      </c>
      <c r="B29" t="inlineStr">
        <is>
          <t>$some</t>
        </is>
      </c>
      <c r="C29" t="n">
        <v>1</v>
      </c>
      <c r="D29" t="n">
        <v>-0.356</v>
      </c>
      <c r="E29" t="n">
        <v>-0.37</v>
      </c>
      <c r="F29" t="n">
        <v>0.971</v>
      </c>
      <c r="G29" t="n">
        <v>0.614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HYPERLINK("https://www.defined.fi/sol/3JtfvzFVzkPh1we7DPDGW5xPsrPB5nX5dbAVgTeVpump?maker=H1rt74SPuvRi6WGDUNgmuJSgE5UU6rWUDyPqtMBgCkNe","https://www.defined.fi/sol/3JtfvzFVzkPh1we7DPDGW5xPsrPB5nX5dbAVgTeVpump?maker=H1rt74SPuvRi6WGDUNgmuJSgE5UU6rWUDyPqtMBgCkNe")</f>
        <v/>
      </c>
      <c r="M29">
        <f>HYPERLINK("https://dexscreener.com/solana/3JtfvzFVzkPh1we7DPDGW5xPsrPB5nX5dbAVgTeVpump?maker=H1rt74SPuvRi6WGDUNgmuJSgE5UU6rWUDyPqtMBgCkNe","https://dexscreener.com/solana/3JtfvzFVzkPh1we7DPDGW5xPsrPB5nX5dbAVgTeVpump?maker=H1rt74SPuvRi6WGDUNgmuJSgE5UU6rWUDyPqtMBgCkNe")</f>
        <v/>
      </c>
    </row>
    <row r="30">
      <c r="A30" t="inlineStr">
        <is>
          <t>8X7emJy8CV5pK7UjyBKCywdfc4MTKShpUddqrqyepump</t>
        </is>
      </c>
      <c r="B30" t="inlineStr">
        <is>
          <t>Cyborgism</t>
        </is>
      </c>
      <c r="C30" t="n">
        <v>1</v>
      </c>
      <c r="D30" t="n">
        <v>-0.325</v>
      </c>
      <c r="E30" t="n">
        <v>-0.17</v>
      </c>
      <c r="F30" t="n">
        <v>1.94</v>
      </c>
      <c r="G30" t="n">
        <v>1.62</v>
      </c>
      <c r="H30" t="n">
        <v>2</v>
      </c>
      <c r="I30" t="n">
        <v>2</v>
      </c>
      <c r="J30" t="n">
        <v>-1</v>
      </c>
      <c r="K30" t="n">
        <v>-1</v>
      </c>
      <c r="L30">
        <f>HYPERLINK("https://www.defined.fi/sol/8X7emJy8CV5pK7UjyBKCywdfc4MTKShpUddqrqyepump?maker=H1rt74SPuvRi6WGDUNgmuJSgE5UU6rWUDyPqtMBgCkNe","https://www.defined.fi/sol/8X7emJy8CV5pK7UjyBKCywdfc4MTKShpUddqrqyepump?maker=H1rt74SPuvRi6WGDUNgmuJSgE5UU6rWUDyPqtMBgCkNe")</f>
        <v/>
      </c>
      <c r="M30">
        <f>HYPERLINK("https://dexscreener.com/solana/8X7emJy8CV5pK7UjyBKCywdfc4MTKShpUddqrqyepump?maker=H1rt74SPuvRi6WGDUNgmuJSgE5UU6rWUDyPqtMBgCkNe","https://dexscreener.com/solana/8X7emJy8CV5pK7UjyBKCywdfc4MTKShpUddqrqyepump?maker=H1rt74SPuvRi6WGDUNgmuJSgE5UU6rWUDyPqtMBgCkNe")</f>
        <v/>
      </c>
    </row>
    <row r="31">
      <c r="A31" t="inlineStr">
        <is>
          <t>65Z76ENVtuTVohmGeSMVAPW7ArRoUByZspCN3Yb7k7p</t>
        </is>
      </c>
      <c r="B31" t="inlineStr">
        <is>
          <t>FENTANYL</t>
        </is>
      </c>
      <c r="C31" t="n">
        <v>1</v>
      </c>
      <c r="D31" t="n">
        <v>0.161</v>
      </c>
      <c r="E31" t="n">
        <v>0.08</v>
      </c>
      <c r="F31" t="n">
        <v>1.95</v>
      </c>
      <c r="G31" t="n">
        <v>2.11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HYPERLINK("https://www.defined.fi/sol/65Z76ENVtuTVohmGeSMVAPW7ArRoUByZspCN3Yb7k7p?maker=H1rt74SPuvRi6WGDUNgmuJSgE5UU6rWUDyPqtMBgCkNe","https://www.defined.fi/sol/65Z76ENVtuTVohmGeSMVAPW7ArRoUByZspCN3Yb7k7p?maker=H1rt74SPuvRi6WGDUNgmuJSgE5UU6rWUDyPqtMBgCkNe")</f>
        <v/>
      </c>
      <c r="M31">
        <f>HYPERLINK("https://dexscreener.com/solana/65Z76ENVtuTVohmGeSMVAPW7ArRoUByZspCN3Yb7k7p?maker=H1rt74SPuvRi6WGDUNgmuJSgE5UU6rWUDyPqtMBgCkNe","https://dexscreener.com/solana/65Z76ENVtuTVohmGeSMVAPW7ArRoUByZspCN3Yb7k7p?maker=H1rt74SPuvRi6WGDUNgmuJSgE5UU6rWUDyPqtMBgCkNe")</f>
        <v/>
      </c>
    </row>
    <row r="32">
      <c r="A32" t="inlineStr">
        <is>
          <t>FQ1tyso61AH1tzodyJfSwmzsD3GToybbRNoZxUBz21p8</t>
        </is>
      </c>
      <c r="B32" t="inlineStr">
        <is>
          <t>vvaifu</t>
        </is>
      </c>
      <c r="C32" t="n">
        <v>1</v>
      </c>
      <c r="D32" t="n">
        <v>2.77</v>
      </c>
      <c r="E32" t="n">
        <v>0.63</v>
      </c>
      <c r="F32" t="n">
        <v>4.41</v>
      </c>
      <c r="G32" t="n">
        <v>7.18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HYPERLINK("https://www.defined.fi/sol/FQ1tyso61AH1tzodyJfSwmzsD3GToybbRNoZxUBz21p8?maker=H1rt74SPuvRi6WGDUNgmuJSgE5UU6rWUDyPqtMBgCkNe","https://www.defined.fi/sol/FQ1tyso61AH1tzodyJfSwmzsD3GToybbRNoZxUBz21p8?maker=H1rt74SPuvRi6WGDUNgmuJSgE5UU6rWUDyPqtMBgCkNe")</f>
        <v/>
      </c>
      <c r="M32">
        <f>HYPERLINK("https://dexscreener.com/solana/FQ1tyso61AH1tzodyJfSwmzsD3GToybbRNoZxUBz21p8?maker=H1rt74SPuvRi6WGDUNgmuJSgE5UU6rWUDyPqtMBgCkNe","https://dexscreener.com/solana/FQ1tyso61AH1tzodyJfSwmzsD3GToybbRNoZxUBz21p8?maker=H1rt74SPuvRi6WGDUNgmuJSgE5UU6rWUDyPqtMBgCkNe")</f>
        <v/>
      </c>
    </row>
    <row r="33">
      <c r="A33" t="inlineStr">
        <is>
          <t>7q9koN6yzdiP3b5noPMN4V3LVVkh1msBAzHHiVCppump</t>
        </is>
      </c>
      <c r="B33" t="inlineStr">
        <is>
          <t>Ruri</t>
        </is>
      </c>
      <c r="C33" t="n">
        <v>1</v>
      </c>
      <c r="D33" t="n">
        <v>0.762</v>
      </c>
      <c r="E33" t="n">
        <v>0.27</v>
      </c>
      <c r="F33" t="n">
        <v>2.81</v>
      </c>
      <c r="G33" t="n">
        <v>3.57</v>
      </c>
      <c r="H33" t="n">
        <v>2</v>
      </c>
      <c r="I33" t="n">
        <v>2</v>
      </c>
      <c r="J33" t="n">
        <v>-1</v>
      </c>
      <c r="K33" t="n">
        <v>-1</v>
      </c>
      <c r="L33">
        <f>HYPERLINK("https://www.defined.fi/sol/7q9koN6yzdiP3b5noPMN4V3LVVkh1msBAzHHiVCppump?maker=H1rt74SPuvRi6WGDUNgmuJSgE5UU6rWUDyPqtMBgCkNe","https://www.defined.fi/sol/7q9koN6yzdiP3b5noPMN4V3LVVkh1msBAzHHiVCppump?maker=H1rt74SPuvRi6WGDUNgmuJSgE5UU6rWUDyPqtMBgCkNe")</f>
        <v/>
      </c>
      <c r="M33">
        <f>HYPERLINK("https://dexscreener.com/solana/7q9koN6yzdiP3b5noPMN4V3LVVkh1msBAzHHiVCppump?maker=H1rt74SPuvRi6WGDUNgmuJSgE5UU6rWUDyPqtMBgCkNe","https://dexscreener.com/solana/7q9koN6yzdiP3b5noPMN4V3LVVkh1msBAzHHiVCppump?maker=H1rt74SPuvRi6WGDUNgmuJSgE5UU6rWUDyPqtMBgCkNe")</f>
        <v/>
      </c>
    </row>
    <row r="34">
      <c r="A34" t="inlineStr">
        <is>
          <t>74Eyos32V2B6ineYgAcRMZsiDpz65z7sXHq7D5MSMYgF</t>
        </is>
      </c>
      <c r="B34" t="inlineStr">
        <is>
          <t>EYE</t>
        </is>
      </c>
      <c r="C34" t="n">
        <v>1</v>
      </c>
      <c r="D34" t="n">
        <v>-0.176</v>
      </c>
      <c r="E34" t="n">
        <v>-0.05</v>
      </c>
      <c r="F34" t="n">
        <v>3.83</v>
      </c>
      <c r="G34" t="n">
        <v>3.66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HYPERLINK("https://www.defined.fi/sol/74Eyos32V2B6ineYgAcRMZsiDpz65z7sXHq7D5MSMYgF?maker=H1rt74SPuvRi6WGDUNgmuJSgE5UU6rWUDyPqtMBgCkNe","https://www.defined.fi/sol/74Eyos32V2B6ineYgAcRMZsiDpz65z7sXHq7D5MSMYgF?maker=H1rt74SPuvRi6WGDUNgmuJSgE5UU6rWUDyPqtMBgCkNe")</f>
        <v/>
      </c>
      <c r="M34">
        <f>HYPERLINK("https://dexscreener.com/solana/74Eyos32V2B6ineYgAcRMZsiDpz65z7sXHq7D5MSMYgF?maker=H1rt74SPuvRi6WGDUNgmuJSgE5UU6rWUDyPqtMBgCkNe","https://dexscreener.com/solana/74Eyos32V2B6ineYgAcRMZsiDpz65z7sXHq7D5MSMYgF?maker=H1rt74SPuvRi6WGDUNgmuJSgE5UU6rWUDyPqtMBgCkNe")</f>
        <v/>
      </c>
    </row>
    <row r="35">
      <c r="A35" t="inlineStr">
        <is>
          <t>FSFYNeHsqz1LKg8DdB5NrHJAZkzK8VzfrJbZFUPnpump</t>
        </is>
      </c>
      <c r="B35" t="inlineStr">
        <is>
          <t>GOLDRUSH</t>
        </is>
      </c>
      <c r="C35" t="n">
        <v>1</v>
      </c>
      <c r="D35" t="n">
        <v>-0.094</v>
      </c>
      <c r="E35" t="n">
        <v>-0.04</v>
      </c>
      <c r="F35" t="n">
        <v>2.42</v>
      </c>
      <c r="G35" t="n">
        <v>2.32</v>
      </c>
      <c r="H35" t="n">
        <v>3</v>
      </c>
      <c r="I35" t="n">
        <v>2</v>
      </c>
      <c r="J35" t="n">
        <v>-1</v>
      </c>
      <c r="K35" t="n">
        <v>-1</v>
      </c>
      <c r="L35">
        <f>HYPERLINK("https://www.defined.fi/sol/FSFYNeHsqz1LKg8DdB5NrHJAZkzK8VzfrJbZFUPnpump?maker=H1rt74SPuvRi6WGDUNgmuJSgE5UU6rWUDyPqtMBgCkNe","https://www.defined.fi/sol/FSFYNeHsqz1LKg8DdB5NrHJAZkzK8VzfrJbZFUPnpump?maker=H1rt74SPuvRi6WGDUNgmuJSgE5UU6rWUDyPqtMBgCkNe")</f>
        <v/>
      </c>
      <c r="M35">
        <f>HYPERLINK("https://dexscreener.com/solana/FSFYNeHsqz1LKg8DdB5NrHJAZkzK8VzfrJbZFUPnpump?maker=H1rt74SPuvRi6WGDUNgmuJSgE5UU6rWUDyPqtMBgCkNe","https://dexscreener.com/solana/FSFYNeHsqz1LKg8DdB5NrHJAZkzK8VzfrJbZFUPnpump?maker=H1rt74SPuvRi6WGDUNgmuJSgE5UU6rWUDyPqtMBgCkNe")</f>
        <v/>
      </c>
    </row>
    <row r="36">
      <c r="A36" t="inlineStr">
        <is>
          <t>EM1rSnz2hNMLKvBxA9vyTp8dLQPoFwCenCML9P5epump</t>
        </is>
      </c>
      <c r="B36" t="inlineStr">
        <is>
          <t>FWOGAURA</t>
        </is>
      </c>
      <c r="C36" t="n">
        <v>1</v>
      </c>
      <c r="D36" t="n">
        <v>0.277</v>
      </c>
      <c r="E36" t="n">
        <v>-1</v>
      </c>
      <c r="F36" t="n">
        <v>0.959</v>
      </c>
      <c r="G36" t="n">
        <v>1.24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HYPERLINK("https://www.defined.fi/sol/EM1rSnz2hNMLKvBxA9vyTp8dLQPoFwCenCML9P5epump?maker=H1rt74SPuvRi6WGDUNgmuJSgE5UU6rWUDyPqtMBgCkNe","https://www.defined.fi/sol/EM1rSnz2hNMLKvBxA9vyTp8dLQPoFwCenCML9P5epump?maker=H1rt74SPuvRi6WGDUNgmuJSgE5UU6rWUDyPqtMBgCkNe")</f>
        <v/>
      </c>
      <c r="M36">
        <f>HYPERLINK("https://dexscreener.com/solana/EM1rSnz2hNMLKvBxA9vyTp8dLQPoFwCenCML9P5epump?maker=H1rt74SPuvRi6WGDUNgmuJSgE5UU6rWUDyPqtMBgCkNe","https://dexscreener.com/solana/EM1rSnz2hNMLKvBxA9vyTp8dLQPoFwCenCML9P5epump?maker=H1rt74SPuvRi6WGDUNgmuJSgE5UU6rWUDyPqtMBgCkNe")</f>
        <v/>
      </c>
    </row>
    <row r="37">
      <c r="A37" t="inlineStr">
        <is>
          <t>38We91Q27uZ1gJccRLt74eeAk9W5Z8e4vWLcZHWMpump</t>
        </is>
      </c>
      <c r="B37" t="inlineStr">
        <is>
          <t>GORM</t>
        </is>
      </c>
      <c r="C37" t="n">
        <v>1</v>
      </c>
      <c r="D37" t="n">
        <v>0.026</v>
      </c>
      <c r="E37" t="n">
        <v>0.01</v>
      </c>
      <c r="F37" t="n">
        <v>2.99</v>
      </c>
      <c r="G37" t="n">
        <v>3.01</v>
      </c>
      <c r="H37" t="n">
        <v>3</v>
      </c>
      <c r="I37" t="n">
        <v>2</v>
      </c>
      <c r="J37" t="n">
        <v>-1</v>
      </c>
      <c r="K37" t="n">
        <v>-1</v>
      </c>
      <c r="L37">
        <f>HYPERLINK("https://www.defined.fi/sol/38We91Q27uZ1gJccRLt74eeAk9W5Z8e4vWLcZHWMpump?maker=H1rt74SPuvRi6WGDUNgmuJSgE5UU6rWUDyPqtMBgCkNe","https://www.defined.fi/sol/38We91Q27uZ1gJccRLt74eeAk9W5Z8e4vWLcZHWMpump?maker=H1rt74SPuvRi6WGDUNgmuJSgE5UU6rWUDyPqtMBgCkNe")</f>
        <v/>
      </c>
      <c r="M37">
        <f>HYPERLINK("https://dexscreener.com/solana/38We91Q27uZ1gJccRLt74eeAk9W5Z8e4vWLcZHWMpump?maker=H1rt74SPuvRi6WGDUNgmuJSgE5UU6rWUDyPqtMBgCkNe","https://dexscreener.com/solana/38We91Q27uZ1gJccRLt74eeAk9W5Z8e4vWLcZHWMpump?maker=H1rt74SPuvRi6WGDUNgmuJSgE5UU6rWUDyPqtMBgCkNe")</f>
        <v/>
      </c>
    </row>
    <row r="38">
      <c r="A38" t="inlineStr">
        <is>
          <t>4dPzWU3J5ZF52QnVSJV9ToryCZ4QAhtetT2kmFsmpump</t>
        </is>
      </c>
      <c r="B38" t="inlineStr">
        <is>
          <t>GTV</t>
        </is>
      </c>
      <c r="C38" t="n">
        <v>1</v>
      </c>
      <c r="D38" t="n">
        <v>-0.217</v>
      </c>
      <c r="E38" t="n">
        <v>-1</v>
      </c>
      <c r="F38" t="n">
        <v>0.957</v>
      </c>
      <c r="G38" t="n">
        <v>0.739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HYPERLINK("https://www.defined.fi/sol/4dPzWU3J5ZF52QnVSJV9ToryCZ4QAhtetT2kmFsmpump?maker=H1rt74SPuvRi6WGDUNgmuJSgE5UU6rWUDyPqtMBgCkNe","https://www.defined.fi/sol/4dPzWU3J5ZF52QnVSJV9ToryCZ4QAhtetT2kmFsmpump?maker=H1rt74SPuvRi6WGDUNgmuJSgE5UU6rWUDyPqtMBgCkNe")</f>
        <v/>
      </c>
      <c r="M38">
        <f>HYPERLINK("https://dexscreener.com/solana/4dPzWU3J5ZF52QnVSJV9ToryCZ4QAhtetT2kmFsmpump?maker=H1rt74SPuvRi6WGDUNgmuJSgE5UU6rWUDyPqtMBgCkNe","https://dexscreener.com/solana/4dPzWU3J5ZF52QnVSJV9ToryCZ4QAhtetT2kmFsmpump?maker=H1rt74SPuvRi6WGDUNgmuJSgE5UU6rWUDyPqtMBgCkNe")</f>
        <v/>
      </c>
    </row>
    <row r="39">
      <c r="A39" t="inlineStr">
        <is>
          <t>Day6DgKkrb9xtuRkmMK17SB18kmRi3V6oGau8zu4pump</t>
        </is>
      </c>
      <c r="B39" t="inlineStr">
        <is>
          <t>tacit</t>
        </is>
      </c>
      <c r="C39" t="n">
        <v>1</v>
      </c>
      <c r="D39" t="n">
        <v>-1.13</v>
      </c>
      <c r="E39" t="n">
        <v>-0.58</v>
      </c>
      <c r="F39" t="n">
        <v>1.94</v>
      </c>
      <c r="G39" t="n">
        <v>0.803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HYPERLINK("https://www.defined.fi/sol/Day6DgKkrb9xtuRkmMK17SB18kmRi3V6oGau8zu4pump?maker=H1rt74SPuvRi6WGDUNgmuJSgE5UU6rWUDyPqtMBgCkNe","https://www.defined.fi/sol/Day6DgKkrb9xtuRkmMK17SB18kmRi3V6oGau8zu4pump?maker=H1rt74SPuvRi6WGDUNgmuJSgE5UU6rWUDyPqtMBgCkNe")</f>
        <v/>
      </c>
      <c r="M39">
        <f>HYPERLINK("https://dexscreener.com/solana/Day6DgKkrb9xtuRkmMK17SB18kmRi3V6oGau8zu4pump?maker=H1rt74SPuvRi6WGDUNgmuJSgE5UU6rWUDyPqtMBgCkNe","https://dexscreener.com/solana/Day6DgKkrb9xtuRkmMK17SB18kmRi3V6oGau8zu4pump?maker=H1rt74SPuvRi6WGDUNgmuJSgE5UU6rWUDyPqtMBgCkNe")</f>
        <v/>
      </c>
    </row>
    <row r="40">
      <c r="A40" t="inlineStr">
        <is>
          <t>56ixLsWtgpkqEjFo9RBspZoYx4m1PhsH879gPSa2pump</t>
        </is>
      </c>
      <c r="B40" t="inlineStr">
        <is>
          <t>oPENG</t>
        </is>
      </c>
      <c r="C40" t="n">
        <v>2</v>
      </c>
      <c r="D40" t="n">
        <v>0.329</v>
      </c>
      <c r="E40" t="n">
        <v>-1</v>
      </c>
      <c r="F40" t="n">
        <v>3.39</v>
      </c>
      <c r="G40" t="n">
        <v>3.72</v>
      </c>
      <c r="H40" t="n">
        <v>2</v>
      </c>
      <c r="I40" t="n">
        <v>2</v>
      </c>
      <c r="J40" t="n">
        <v>-1</v>
      </c>
      <c r="K40" t="n">
        <v>-1</v>
      </c>
      <c r="L40">
        <f>HYPERLINK("https://www.defined.fi/sol/56ixLsWtgpkqEjFo9RBspZoYx4m1PhsH879gPSa2pump?maker=H1rt74SPuvRi6WGDUNgmuJSgE5UU6rWUDyPqtMBgCkNe","https://www.defined.fi/sol/56ixLsWtgpkqEjFo9RBspZoYx4m1PhsH879gPSa2pump?maker=H1rt74SPuvRi6WGDUNgmuJSgE5UU6rWUDyPqtMBgCkNe")</f>
        <v/>
      </c>
      <c r="M40">
        <f>HYPERLINK("https://dexscreener.com/solana/56ixLsWtgpkqEjFo9RBspZoYx4m1PhsH879gPSa2pump?maker=H1rt74SPuvRi6WGDUNgmuJSgE5UU6rWUDyPqtMBgCkNe","https://dexscreener.com/solana/56ixLsWtgpkqEjFo9RBspZoYx4m1PhsH879gPSa2pump?maker=H1rt74SPuvRi6WGDUNgmuJSgE5UU6rWUDyPqtMBgCkNe")</f>
        <v/>
      </c>
    </row>
    <row r="41">
      <c r="A41" t="inlineStr">
        <is>
          <t>Favkzs2XdkMkfVKaY1sJ5cCTCtrbVZFYPoytxCFypump</t>
        </is>
      </c>
      <c r="B41" t="inlineStr">
        <is>
          <t>oDOG</t>
        </is>
      </c>
      <c r="C41" t="n">
        <v>2</v>
      </c>
      <c r="D41" t="n">
        <v>1.24</v>
      </c>
      <c r="E41" t="n">
        <v>0.58</v>
      </c>
      <c r="F41" t="n">
        <v>2.13</v>
      </c>
      <c r="G41" t="n">
        <v>3.37</v>
      </c>
      <c r="H41" t="n">
        <v>1</v>
      </c>
      <c r="I41" t="n">
        <v>2</v>
      </c>
      <c r="J41" t="n">
        <v>-1</v>
      </c>
      <c r="K41" t="n">
        <v>-1</v>
      </c>
      <c r="L41">
        <f>HYPERLINK("https://www.defined.fi/sol/Favkzs2XdkMkfVKaY1sJ5cCTCtrbVZFYPoytxCFypump?maker=H1rt74SPuvRi6WGDUNgmuJSgE5UU6rWUDyPqtMBgCkNe","https://www.defined.fi/sol/Favkzs2XdkMkfVKaY1sJ5cCTCtrbVZFYPoytxCFypump?maker=H1rt74SPuvRi6WGDUNgmuJSgE5UU6rWUDyPqtMBgCkNe")</f>
        <v/>
      </c>
      <c r="M41">
        <f>HYPERLINK("https://dexscreener.com/solana/Favkzs2XdkMkfVKaY1sJ5cCTCtrbVZFYPoytxCFypump?maker=H1rt74SPuvRi6WGDUNgmuJSgE5UU6rWUDyPqtMBgCkNe","https://dexscreener.com/solana/Favkzs2XdkMkfVKaY1sJ5cCTCtrbVZFYPoytxCFypump?maker=H1rt74SPuvRi6WGDUNgmuJSgE5UU6rWUDyPqtMBgCkNe")</f>
        <v/>
      </c>
    </row>
    <row r="42">
      <c r="A42" t="inlineStr">
        <is>
          <t>13DB6vz6AVBnPkQdA4GbRTTGtpiZutbM47N1arKhpump</t>
        </is>
      </c>
      <c r="B42" t="inlineStr">
        <is>
          <t>muu</t>
        </is>
      </c>
      <c r="C42" t="n">
        <v>2</v>
      </c>
      <c r="D42" t="n">
        <v>0.123</v>
      </c>
      <c r="E42" t="n">
        <v>0.06</v>
      </c>
      <c r="F42" t="n">
        <v>2.03</v>
      </c>
      <c r="G42" t="n">
        <v>2.15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HYPERLINK("https://www.defined.fi/sol/13DB6vz6AVBnPkQdA4GbRTTGtpiZutbM47N1arKhpump?maker=H1rt74SPuvRi6WGDUNgmuJSgE5UU6rWUDyPqtMBgCkNe","https://www.defined.fi/sol/13DB6vz6AVBnPkQdA4GbRTTGtpiZutbM47N1arKhpump?maker=H1rt74SPuvRi6WGDUNgmuJSgE5UU6rWUDyPqtMBgCkNe")</f>
        <v/>
      </c>
      <c r="M42">
        <f>HYPERLINK("https://dexscreener.com/solana/13DB6vz6AVBnPkQdA4GbRTTGtpiZutbM47N1arKhpump?maker=H1rt74SPuvRi6WGDUNgmuJSgE5UU6rWUDyPqtMBgCkNe","https://dexscreener.com/solana/13DB6vz6AVBnPkQdA4GbRTTGtpiZutbM47N1arKhpump?maker=H1rt74SPuvRi6WGDUNgmuJSgE5UU6rWUDyPqtMBgCkNe")</f>
        <v/>
      </c>
    </row>
    <row r="43">
      <c r="A43" t="inlineStr">
        <is>
          <t>8GoqNAmJB61CYFnuq9rLXpbBomNrZcw1HArceUmFpump</t>
        </is>
      </c>
      <c r="B43" t="inlineStr">
        <is>
          <t>oCAT</t>
        </is>
      </c>
      <c r="C43" t="n">
        <v>2</v>
      </c>
      <c r="D43" t="n">
        <v>1.88</v>
      </c>
      <c r="E43" t="n">
        <v>0.53</v>
      </c>
      <c r="F43" t="n">
        <v>3.54</v>
      </c>
      <c r="G43" t="n">
        <v>5.42</v>
      </c>
      <c r="H43" t="n">
        <v>3</v>
      </c>
      <c r="I43" t="n">
        <v>3</v>
      </c>
      <c r="J43" t="n">
        <v>-1</v>
      </c>
      <c r="K43" t="n">
        <v>-1</v>
      </c>
      <c r="L43">
        <f>HYPERLINK("https://www.defined.fi/sol/8GoqNAmJB61CYFnuq9rLXpbBomNrZcw1HArceUmFpump?maker=H1rt74SPuvRi6WGDUNgmuJSgE5UU6rWUDyPqtMBgCkNe","https://www.defined.fi/sol/8GoqNAmJB61CYFnuq9rLXpbBomNrZcw1HArceUmFpump?maker=H1rt74SPuvRi6WGDUNgmuJSgE5UU6rWUDyPqtMBgCkNe")</f>
        <v/>
      </c>
      <c r="M43">
        <f>HYPERLINK("https://dexscreener.com/solana/8GoqNAmJB61CYFnuq9rLXpbBomNrZcw1HArceUmFpump?maker=H1rt74SPuvRi6WGDUNgmuJSgE5UU6rWUDyPqtMBgCkNe","https://dexscreener.com/solana/8GoqNAmJB61CYFnuq9rLXpbBomNrZcw1HArceUmFpump?maker=H1rt74SPuvRi6WGDUNgmuJSgE5UU6rWUDyPqtMBgCkNe")</f>
        <v/>
      </c>
    </row>
    <row r="44">
      <c r="A44" t="inlineStr">
        <is>
          <t>5XdXPjMZQz9gwDHWbKNrS2fqhrqFY6d1A88PDcrmpump</t>
        </is>
      </c>
      <c r="B44" t="inlineStr">
        <is>
          <t>MONEY</t>
        </is>
      </c>
      <c r="C44" t="n">
        <v>2</v>
      </c>
      <c r="D44" t="n">
        <v>-0.023</v>
      </c>
      <c r="E44" t="n">
        <v>-1</v>
      </c>
      <c r="F44" t="n">
        <v>1.23</v>
      </c>
      <c r="G44" t="n">
        <v>1.2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HYPERLINK("https://www.defined.fi/sol/5XdXPjMZQz9gwDHWbKNrS2fqhrqFY6d1A88PDcrmpump?maker=H1rt74SPuvRi6WGDUNgmuJSgE5UU6rWUDyPqtMBgCkNe","https://www.defined.fi/sol/5XdXPjMZQz9gwDHWbKNrS2fqhrqFY6d1A88PDcrmpump?maker=H1rt74SPuvRi6WGDUNgmuJSgE5UU6rWUDyPqtMBgCkNe")</f>
        <v/>
      </c>
      <c r="M44">
        <f>HYPERLINK("https://dexscreener.com/solana/5XdXPjMZQz9gwDHWbKNrS2fqhrqFY6d1A88PDcrmpump?maker=H1rt74SPuvRi6WGDUNgmuJSgE5UU6rWUDyPqtMBgCkNe","https://dexscreener.com/solana/5XdXPjMZQz9gwDHWbKNrS2fqhrqFY6d1A88PDcrmpump?maker=H1rt74SPuvRi6WGDUNgmuJSgE5UU6rWUDyPqtMBgCkNe")</f>
        <v/>
      </c>
    </row>
    <row r="45">
      <c r="A45" t="inlineStr">
        <is>
          <t>4ENiFMjvucUtgViCGD7AAVcfZzuZKo9yRA9KbyX9pump</t>
        </is>
      </c>
      <c r="B45" t="inlineStr">
        <is>
          <t>Z3RO</t>
        </is>
      </c>
      <c r="C45" t="n">
        <v>2</v>
      </c>
      <c r="D45" t="n">
        <v>0.023</v>
      </c>
      <c r="E45" t="n">
        <v>-1</v>
      </c>
      <c r="F45" t="n">
        <v>1.22</v>
      </c>
      <c r="G45" t="n">
        <v>1.24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HYPERLINK("https://www.defined.fi/sol/4ENiFMjvucUtgViCGD7AAVcfZzuZKo9yRA9KbyX9pump?maker=H1rt74SPuvRi6WGDUNgmuJSgE5UU6rWUDyPqtMBgCkNe","https://www.defined.fi/sol/4ENiFMjvucUtgViCGD7AAVcfZzuZKo9yRA9KbyX9pump?maker=H1rt74SPuvRi6WGDUNgmuJSgE5UU6rWUDyPqtMBgCkNe")</f>
        <v/>
      </c>
      <c r="M45">
        <f>HYPERLINK("https://dexscreener.com/solana/4ENiFMjvucUtgViCGD7AAVcfZzuZKo9yRA9KbyX9pump?maker=H1rt74SPuvRi6WGDUNgmuJSgE5UU6rWUDyPqtMBgCkNe","https://dexscreener.com/solana/4ENiFMjvucUtgViCGD7AAVcfZzuZKo9yRA9KbyX9pump?maker=H1rt74SPuvRi6WGDUNgmuJSgE5UU6rWUDyPqtMBgCkNe")</f>
        <v/>
      </c>
    </row>
    <row r="46">
      <c r="A46" t="inlineStr">
        <is>
          <t>9HUfw1djEjYwBkWX2jxBCCCgyRtE6NPM8MdTCGLupump</t>
        </is>
      </c>
      <c r="B46" t="inlineStr">
        <is>
          <t>TicTacMan</t>
        </is>
      </c>
      <c r="C46" t="n">
        <v>2</v>
      </c>
      <c r="D46" t="n">
        <v>0.132</v>
      </c>
      <c r="E46" t="n">
        <v>-1</v>
      </c>
      <c r="F46" t="n">
        <v>4.01</v>
      </c>
      <c r="G46" t="n">
        <v>4.15</v>
      </c>
      <c r="H46" t="n">
        <v>3</v>
      </c>
      <c r="I46" t="n">
        <v>3</v>
      </c>
      <c r="J46" t="n">
        <v>-1</v>
      </c>
      <c r="K46" t="n">
        <v>-1</v>
      </c>
      <c r="L46">
        <f>HYPERLINK("https://www.defined.fi/sol/9HUfw1djEjYwBkWX2jxBCCCgyRtE6NPM8MdTCGLupump?maker=H1rt74SPuvRi6WGDUNgmuJSgE5UU6rWUDyPqtMBgCkNe","https://www.defined.fi/sol/9HUfw1djEjYwBkWX2jxBCCCgyRtE6NPM8MdTCGLupump?maker=H1rt74SPuvRi6WGDUNgmuJSgE5UU6rWUDyPqtMBgCkNe")</f>
        <v/>
      </c>
      <c r="M46">
        <f>HYPERLINK("https://dexscreener.com/solana/9HUfw1djEjYwBkWX2jxBCCCgyRtE6NPM8MdTCGLupump?maker=H1rt74SPuvRi6WGDUNgmuJSgE5UU6rWUDyPqtMBgCkNe","https://dexscreener.com/solana/9HUfw1djEjYwBkWX2jxBCCCgyRtE6NPM8MdTCGLupump?maker=H1rt74SPuvRi6WGDUNgmuJSgE5UU6rWUDyPqtMBgCkNe")</f>
        <v/>
      </c>
    </row>
    <row r="47">
      <c r="A47" t="inlineStr">
        <is>
          <t>6bhBdJurDtY3Ee9VZHxYaserpwXmxvY2EuqTUjUjpump</t>
        </is>
      </c>
      <c r="B47" t="inlineStr">
        <is>
          <t>CT</t>
        </is>
      </c>
      <c r="C47" t="n">
        <v>2</v>
      </c>
      <c r="D47" t="n">
        <v>0.002</v>
      </c>
      <c r="E47" t="n">
        <v>-1</v>
      </c>
      <c r="F47" t="n">
        <v>1.18</v>
      </c>
      <c r="G47" t="n">
        <v>1.18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HYPERLINK("https://www.defined.fi/sol/6bhBdJurDtY3Ee9VZHxYaserpwXmxvY2EuqTUjUjpump?maker=H1rt74SPuvRi6WGDUNgmuJSgE5UU6rWUDyPqtMBgCkNe","https://www.defined.fi/sol/6bhBdJurDtY3Ee9VZHxYaserpwXmxvY2EuqTUjUjpump?maker=H1rt74SPuvRi6WGDUNgmuJSgE5UU6rWUDyPqtMBgCkNe")</f>
        <v/>
      </c>
      <c r="M47">
        <f>HYPERLINK("https://dexscreener.com/solana/6bhBdJurDtY3Ee9VZHxYaserpwXmxvY2EuqTUjUjpump?maker=H1rt74SPuvRi6WGDUNgmuJSgE5UU6rWUDyPqtMBgCkNe","https://dexscreener.com/solana/6bhBdJurDtY3Ee9VZHxYaserpwXmxvY2EuqTUjUjpump?maker=H1rt74SPuvRi6WGDUNgmuJSgE5UU6rWUDyPqtMBgCkNe")</f>
        <v/>
      </c>
    </row>
    <row r="48">
      <c r="A48" t="inlineStr">
        <is>
          <t>79DWer3JRAkLswauhQPUoXRjhbxcsBx2Luz1UA7Xpump</t>
        </is>
      </c>
      <c r="B48" t="inlineStr">
        <is>
          <t>Momi</t>
        </is>
      </c>
      <c r="C48" t="n">
        <v>2</v>
      </c>
      <c r="D48" t="n">
        <v>0.016</v>
      </c>
      <c r="E48" t="n">
        <v>-1</v>
      </c>
      <c r="F48" t="n">
        <v>1.24</v>
      </c>
      <c r="G48" t="n">
        <v>1.26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HYPERLINK("https://www.defined.fi/sol/79DWer3JRAkLswauhQPUoXRjhbxcsBx2Luz1UA7Xpump?maker=H1rt74SPuvRi6WGDUNgmuJSgE5UU6rWUDyPqtMBgCkNe","https://www.defined.fi/sol/79DWer3JRAkLswauhQPUoXRjhbxcsBx2Luz1UA7Xpump?maker=H1rt74SPuvRi6WGDUNgmuJSgE5UU6rWUDyPqtMBgCkNe")</f>
        <v/>
      </c>
      <c r="M48">
        <f>HYPERLINK("https://dexscreener.com/solana/79DWer3JRAkLswauhQPUoXRjhbxcsBx2Luz1UA7Xpump?maker=H1rt74SPuvRi6WGDUNgmuJSgE5UU6rWUDyPqtMBgCkNe","https://dexscreener.com/solana/79DWer3JRAkLswauhQPUoXRjhbxcsBx2Luz1UA7Xpump?maker=H1rt74SPuvRi6WGDUNgmuJSgE5UU6rWUDyPqtMBgCkNe")</f>
        <v/>
      </c>
    </row>
    <row r="49">
      <c r="A49" t="inlineStr">
        <is>
          <t>GeTVS5vcJu7daTm7WcAxzgVnzuW8nBjxP5yBbaNDpump</t>
        </is>
      </c>
      <c r="B49" t="inlineStr">
        <is>
          <t>YAI</t>
        </is>
      </c>
      <c r="C49" t="n">
        <v>2</v>
      </c>
      <c r="D49" t="n">
        <v>-0.039</v>
      </c>
      <c r="E49" t="n">
        <v>-1</v>
      </c>
      <c r="F49" t="n">
        <v>0.653</v>
      </c>
      <c r="G49" t="n">
        <v>0.614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HYPERLINK("https://www.defined.fi/sol/GeTVS5vcJu7daTm7WcAxzgVnzuW8nBjxP5yBbaNDpump?maker=H1rt74SPuvRi6WGDUNgmuJSgE5UU6rWUDyPqtMBgCkNe","https://www.defined.fi/sol/GeTVS5vcJu7daTm7WcAxzgVnzuW8nBjxP5yBbaNDpump?maker=H1rt74SPuvRi6WGDUNgmuJSgE5UU6rWUDyPqtMBgCkNe")</f>
        <v/>
      </c>
      <c r="M49">
        <f>HYPERLINK("https://dexscreener.com/solana/GeTVS5vcJu7daTm7WcAxzgVnzuW8nBjxP5yBbaNDpump?maker=H1rt74SPuvRi6WGDUNgmuJSgE5UU6rWUDyPqtMBgCkNe","https://dexscreener.com/solana/GeTVS5vcJu7daTm7WcAxzgVnzuW8nBjxP5yBbaNDpump?maker=H1rt74SPuvRi6WGDUNgmuJSgE5UU6rWUDyPqtMBgCkNe")</f>
        <v/>
      </c>
    </row>
    <row r="50">
      <c r="A50" t="inlineStr">
        <is>
          <t>FSCp2pXXYf5SSNvSt4BdKqFN4Ko3Mqk9uL4QPEjEpump</t>
        </is>
      </c>
      <c r="B50" t="inlineStr">
        <is>
          <t>RHMC</t>
        </is>
      </c>
      <c r="C50" t="n">
        <v>3</v>
      </c>
      <c r="D50" t="n">
        <v>0.132</v>
      </c>
      <c r="E50" t="n">
        <v>0.11</v>
      </c>
      <c r="F50" t="n">
        <v>1.24</v>
      </c>
      <c r="G50" t="n">
        <v>1.37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HYPERLINK("https://www.defined.fi/sol/FSCp2pXXYf5SSNvSt4BdKqFN4Ko3Mqk9uL4QPEjEpump?maker=H1rt74SPuvRi6WGDUNgmuJSgE5UU6rWUDyPqtMBgCkNe","https://www.defined.fi/sol/FSCp2pXXYf5SSNvSt4BdKqFN4Ko3Mqk9uL4QPEjEpump?maker=H1rt74SPuvRi6WGDUNgmuJSgE5UU6rWUDyPqtMBgCkNe")</f>
        <v/>
      </c>
      <c r="M50">
        <f>HYPERLINK("https://dexscreener.com/solana/FSCp2pXXYf5SSNvSt4BdKqFN4Ko3Mqk9uL4QPEjEpump?maker=H1rt74SPuvRi6WGDUNgmuJSgE5UU6rWUDyPqtMBgCkNe","https://dexscreener.com/solana/FSCp2pXXYf5SSNvSt4BdKqFN4Ko3Mqk9uL4QPEjEpump?maker=H1rt74SPuvRi6WGDUNgmuJSgE5UU6rWUDyPqtMBgCkNe")</f>
        <v/>
      </c>
    </row>
    <row r="51">
      <c r="A51" t="inlineStr">
        <is>
          <t>De3HERoLrDfxctdhYzQ66QbVfpp11F51oSgoy4Z3pump</t>
        </is>
      </c>
      <c r="B51" t="inlineStr">
        <is>
          <t>FROBT</t>
        </is>
      </c>
      <c r="C51" t="n">
        <v>3</v>
      </c>
      <c r="D51" t="n">
        <v>-0.205</v>
      </c>
      <c r="E51" t="n">
        <v>-1</v>
      </c>
      <c r="F51" t="n">
        <v>1.47</v>
      </c>
      <c r="G51" t="n">
        <v>1.27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HYPERLINK("https://www.defined.fi/sol/De3HERoLrDfxctdhYzQ66QbVfpp11F51oSgoy4Z3pump?maker=H1rt74SPuvRi6WGDUNgmuJSgE5UU6rWUDyPqtMBgCkNe","https://www.defined.fi/sol/De3HERoLrDfxctdhYzQ66QbVfpp11F51oSgoy4Z3pump?maker=H1rt74SPuvRi6WGDUNgmuJSgE5UU6rWUDyPqtMBgCkNe")</f>
        <v/>
      </c>
      <c r="M51">
        <f>HYPERLINK("https://dexscreener.com/solana/De3HERoLrDfxctdhYzQ66QbVfpp11F51oSgoy4Z3pump?maker=H1rt74SPuvRi6WGDUNgmuJSgE5UU6rWUDyPqtMBgCkNe","https://dexscreener.com/solana/De3HERoLrDfxctdhYzQ66QbVfpp11F51oSgoy4Z3pump?maker=H1rt74SPuvRi6WGDUNgmuJSgE5UU6rWUDyPqtMBgCkNe")</f>
        <v/>
      </c>
    </row>
    <row r="52">
      <c r="A52" t="inlineStr">
        <is>
          <t>AsmKCysufJvzLiMu5BXPn2ENsLx6DKsRSxstDk4Epump</t>
        </is>
      </c>
      <c r="B52" t="inlineStr">
        <is>
          <t>unknown_AsmK</t>
        </is>
      </c>
      <c r="C52" t="n">
        <v>3</v>
      </c>
      <c r="D52" t="n">
        <v>-0.291</v>
      </c>
      <c r="E52" t="n">
        <v>-0.04</v>
      </c>
      <c r="F52" t="n">
        <v>7.67</v>
      </c>
      <c r="G52" t="n">
        <v>7.38</v>
      </c>
      <c r="H52" t="n">
        <v>5</v>
      </c>
      <c r="I52" t="n">
        <v>4</v>
      </c>
      <c r="J52" t="n">
        <v>-1</v>
      </c>
      <c r="K52" t="n">
        <v>-1</v>
      </c>
      <c r="L52">
        <f>HYPERLINK("https://www.defined.fi/sol/AsmKCysufJvzLiMu5BXPn2ENsLx6DKsRSxstDk4Epump?maker=H1rt74SPuvRi6WGDUNgmuJSgE5UU6rWUDyPqtMBgCkNe","https://www.defined.fi/sol/AsmKCysufJvzLiMu5BXPn2ENsLx6DKsRSxstDk4Epump?maker=H1rt74SPuvRi6WGDUNgmuJSgE5UU6rWUDyPqtMBgCkNe")</f>
        <v/>
      </c>
      <c r="M52">
        <f>HYPERLINK("https://dexscreener.com/solana/AsmKCysufJvzLiMu5BXPn2ENsLx6DKsRSxstDk4Epump?maker=H1rt74SPuvRi6WGDUNgmuJSgE5UU6rWUDyPqtMBgCkNe","https://dexscreener.com/solana/AsmKCysufJvzLiMu5BXPn2ENsLx6DKsRSxstDk4Epump?maker=H1rt74SPuvRi6WGDUNgmuJSgE5UU6rWUDyPqtMBgCkNe")</f>
        <v/>
      </c>
    </row>
    <row r="53">
      <c r="A53" t="inlineStr">
        <is>
          <t>jHkAr8hCNsaAVGPe9P9fpJZPCcv6r8a3BdUnwwrpump</t>
        </is>
      </c>
      <c r="B53" t="inlineStr">
        <is>
          <t>Cultardio</t>
        </is>
      </c>
      <c r="C53" t="n">
        <v>3</v>
      </c>
      <c r="D53" t="n">
        <v>-0.099</v>
      </c>
      <c r="E53" t="n">
        <v>-0.07000000000000001</v>
      </c>
      <c r="F53" t="n">
        <v>1.43</v>
      </c>
      <c r="G53" t="n">
        <v>1.33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HYPERLINK("https://www.defined.fi/sol/jHkAr8hCNsaAVGPe9P9fpJZPCcv6r8a3BdUnwwrpump?maker=H1rt74SPuvRi6WGDUNgmuJSgE5UU6rWUDyPqtMBgCkNe","https://www.defined.fi/sol/jHkAr8hCNsaAVGPe9P9fpJZPCcv6r8a3BdUnwwrpump?maker=H1rt74SPuvRi6WGDUNgmuJSgE5UU6rWUDyPqtMBgCkNe")</f>
        <v/>
      </c>
      <c r="M53">
        <f>HYPERLINK("https://dexscreener.com/solana/jHkAr8hCNsaAVGPe9P9fpJZPCcv6r8a3BdUnwwrpump?maker=H1rt74SPuvRi6WGDUNgmuJSgE5UU6rWUDyPqtMBgCkNe","https://dexscreener.com/solana/jHkAr8hCNsaAVGPe9P9fpJZPCcv6r8a3BdUnwwrpump?maker=H1rt74SPuvRi6WGDUNgmuJSgE5UU6rWUDyPqtMBgCkNe")</f>
        <v/>
      </c>
    </row>
    <row r="54">
      <c r="A54" t="inlineStr">
        <is>
          <t>AzyRjMgCXuwD7vpjwgv4h4HoX1HtTvN2wL4A4kLRjtpF</t>
        </is>
      </c>
      <c r="B54" t="inlineStr">
        <is>
          <t>FREE</t>
        </is>
      </c>
      <c r="C54" t="n">
        <v>3</v>
      </c>
      <c r="D54" t="n">
        <v>-0.007</v>
      </c>
      <c r="E54" t="n">
        <v>-0</v>
      </c>
      <c r="F54" t="n">
        <v>1.92</v>
      </c>
      <c r="G54" t="n">
        <v>1.91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HYPERLINK("https://www.defined.fi/sol/AzyRjMgCXuwD7vpjwgv4h4HoX1HtTvN2wL4A4kLRjtpF?maker=H1rt74SPuvRi6WGDUNgmuJSgE5UU6rWUDyPqtMBgCkNe","https://www.defined.fi/sol/AzyRjMgCXuwD7vpjwgv4h4HoX1HtTvN2wL4A4kLRjtpF?maker=H1rt74SPuvRi6WGDUNgmuJSgE5UU6rWUDyPqtMBgCkNe")</f>
        <v/>
      </c>
      <c r="M54">
        <f>HYPERLINK("https://dexscreener.com/solana/AzyRjMgCXuwD7vpjwgv4h4HoX1HtTvN2wL4A4kLRjtpF?maker=H1rt74SPuvRi6WGDUNgmuJSgE5UU6rWUDyPqtMBgCkNe","https://dexscreener.com/solana/AzyRjMgCXuwD7vpjwgv4h4HoX1HtTvN2wL4A4kLRjtpF?maker=H1rt74SPuvRi6WGDUNgmuJSgE5UU6rWUDyPqtMBgCkNe")</f>
        <v/>
      </c>
    </row>
    <row r="55">
      <c r="A55" t="inlineStr">
        <is>
          <t>2eCKzhXd4v9QS4Huic592afTNMgHr5HjwE7Gurbepump</t>
        </is>
      </c>
      <c r="B55" t="inlineStr">
        <is>
          <t>RSI</t>
        </is>
      </c>
      <c r="C55" t="n">
        <v>3</v>
      </c>
      <c r="D55" t="n">
        <v>-0.033</v>
      </c>
      <c r="E55" t="n">
        <v>-0.02</v>
      </c>
      <c r="F55" t="n">
        <v>1.96</v>
      </c>
      <c r="G55" t="n">
        <v>1.92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HYPERLINK("https://www.defined.fi/sol/2eCKzhXd4v9QS4Huic592afTNMgHr5HjwE7Gurbepump?maker=H1rt74SPuvRi6WGDUNgmuJSgE5UU6rWUDyPqtMBgCkNe","https://www.defined.fi/sol/2eCKzhXd4v9QS4Huic592afTNMgHr5HjwE7Gurbepump?maker=H1rt74SPuvRi6WGDUNgmuJSgE5UU6rWUDyPqtMBgCkNe")</f>
        <v/>
      </c>
      <c r="M55">
        <f>HYPERLINK("https://dexscreener.com/solana/2eCKzhXd4v9QS4Huic592afTNMgHr5HjwE7Gurbepump?maker=H1rt74SPuvRi6WGDUNgmuJSgE5UU6rWUDyPqtMBgCkNe","https://dexscreener.com/solana/2eCKzhXd4v9QS4Huic592afTNMgHr5HjwE7Gurbepump?maker=H1rt74SPuvRi6WGDUNgmuJSgE5UU6rWUDyPqtMBgCkNe")</f>
        <v/>
      </c>
    </row>
    <row r="56">
      <c r="A56" t="inlineStr">
        <is>
          <t>DsZWaw3dscZ6Fy3rhzcRnaPtDrDAxZwjYXUypYKm3LLP</t>
        </is>
      </c>
      <c r="B56" t="inlineStr">
        <is>
          <t>JUAN</t>
        </is>
      </c>
      <c r="C56" t="n">
        <v>3</v>
      </c>
      <c r="D56" t="n">
        <v>0.011</v>
      </c>
      <c r="E56" t="n">
        <v>0.01</v>
      </c>
      <c r="F56" t="n">
        <v>1.95</v>
      </c>
      <c r="G56" t="n">
        <v>1.96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HYPERLINK("https://www.defined.fi/sol/DsZWaw3dscZ6Fy3rhzcRnaPtDrDAxZwjYXUypYKm3LLP?maker=H1rt74SPuvRi6WGDUNgmuJSgE5UU6rWUDyPqtMBgCkNe","https://www.defined.fi/sol/DsZWaw3dscZ6Fy3rhzcRnaPtDrDAxZwjYXUypYKm3LLP?maker=H1rt74SPuvRi6WGDUNgmuJSgE5UU6rWUDyPqtMBgCkNe")</f>
        <v/>
      </c>
      <c r="M56">
        <f>HYPERLINK("https://dexscreener.com/solana/DsZWaw3dscZ6Fy3rhzcRnaPtDrDAxZwjYXUypYKm3LLP?maker=H1rt74SPuvRi6WGDUNgmuJSgE5UU6rWUDyPqtMBgCkNe","https://dexscreener.com/solana/DsZWaw3dscZ6Fy3rhzcRnaPtDrDAxZwjYXUypYKm3LLP?maker=H1rt74SPuvRi6WGDUNgmuJSgE5UU6rWUDyPqtMBgCkNe")</f>
        <v/>
      </c>
    </row>
    <row r="57">
      <c r="A57" t="inlineStr">
        <is>
          <t>4nPt8SsPe81QvmnhqhbQSok2zZ5JisMKiEi5NPpKpump</t>
        </is>
      </c>
      <c r="B57" t="inlineStr">
        <is>
          <t>DDAI</t>
        </is>
      </c>
      <c r="C57" t="n">
        <v>3</v>
      </c>
      <c r="D57" t="n">
        <v>0.931</v>
      </c>
      <c r="E57" t="n">
        <v>-1</v>
      </c>
      <c r="F57" t="n">
        <v>1.16</v>
      </c>
      <c r="G57" t="n">
        <v>2.09</v>
      </c>
      <c r="H57" t="n">
        <v>2</v>
      </c>
      <c r="I57" t="n">
        <v>3</v>
      </c>
      <c r="J57" t="n">
        <v>-1</v>
      </c>
      <c r="K57" t="n">
        <v>-1</v>
      </c>
      <c r="L57">
        <f>HYPERLINK("https://www.defined.fi/sol/4nPt8SsPe81QvmnhqhbQSok2zZ5JisMKiEi5NPpKpump?maker=H1rt74SPuvRi6WGDUNgmuJSgE5UU6rWUDyPqtMBgCkNe","https://www.defined.fi/sol/4nPt8SsPe81QvmnhqhbQSok2zZ5JisMKiEi5NPpKpump?maker=H1rt74SPuvRi6WGDUNgmuJSgE5UU6rWUDyPqtMBgCkNe")</f>
        <v/>
      </c>
      <c r="M57">
        <f>HYPERLINK("https://dexscreener.com/solana/4nPt8SsPe81QvmnhqhbQSok2zZ5JisMKiEi5NPpKpump?maker=H1rt74SPuvRi6WGDUNgmuJSgE5UU6rWUDyPqtMBgCkNe","https://dexscreener.com/solana/4nPt8SsPe81QvmnhqhbQSok2zZ5JisMKiEi5NPpKpump?maker=H1rt74SPuvRi6WGDUNgmuJSgE5UU6rWUDyPqtMBgCkNe")</f>
        <v/>
      </c>
    </row>
    <row r="58">
      <c r="A58" t="inlineStr">
        <is>
          <t>7o6x39b13qEtocvTnf1829wgu5YjbKJ8hDLfHXqcpump</t>
        </is>
      </c>
      <c r="B58" t="inlineStr">
        <is>
          <t>FOMO</t>
        </is>
      </c>
      <c r="C58" t="n">
        <v>3</v>
      </c>
      <c r="D58" t="n">
        <v>0.239</v>
      </c>
      <c r="E58" t="n">
        <v>-1</v>
      </c>
      <c r="F58" t="n">
        <v>0.835</v>
      </c>
      <c r="G58" t="n">
        <v>1.07</v>
      </c>
      <c r="H58" t="n">
        <v>1</v>
      </c>
      <c r="I58" t="n">
        <v>2</v>
      </c>
      <c r="J58" t="n">
        <v>-1</v>
      </c>
      <c r="K58" t="n">
        <v>-1</v>
      </c>
      <c r="L58">
        <f>HYPERLINK("https://www.defined.fi/sol/7o6x39b13qEtocvTnf1829wgu5YjbKJ8hDLfHXqcpump?maker=H1rt74SPuvRi6WGDUNgmuJSgE5UU6rWUDyPqtMBgCkNe","https://www.defined.fi/sol/7o6x39b13qEtocvTnf1829wgu5YjbKJ8hDLfHXqcpump?maker=H1rt74SPuvRi6WGDUNgmuJSgE5UU6rWUDyPqtMBgCkNe")</f>
        <v/>
      </c>
      <c r="M58">
        <f>HYPERLINK("https://dexscreener.com/solana/7o6x39b13qEtocvTnf1829wgu5YjbKJ8hDLfHXqcpump?maker=H1rt74SPuvRi6WGDUNgmuJSgE5UU6rWUDyPqtMBgCkNe","https://dexscreener.com/solana/7o6x39b13qEtocvTnf1829wgu5YjbKJ8hDLfHXqcpump?maker=H1rt74SPuvRi6WGDUNgmuJSgE5UU6rWUDyPqtMBgCkNe")</f>
        <v/>
      </c>
    </row>
    <row r="59">
      <c r="A59" t="inlineStr">
        <is>
          <t>25t9kVvC686aaA9zdg5dHazD26f5yR3ZqY2kwZkRpump</t>
        </is>
      </c>
      <c r="B59" t="inlineStr">
        <is>
          <t>TUMAKI</t>
        </is>
      </c>
      <c r="C59" t="n">
        <v>3</v>
      </c>
      <c r="D59" t="n">
        <v>0.08699999999999999</v>
      </c>
      <c r="E59" t="n">
        <v>-1</v>
      </c>
      <c r="F59" t="n">
        <v>0.767</v>
      </c>
      <c r="G59" t="n">
        <v>0.855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HYPERLINK("https://www.defined.fi/sol/25t9kVvC686aaA9zdg5dHazD26f5yR3ZqY2kwZkRpump?maker=H1rt74SPuvRi6WGDUNgmuJSgE5UU6rWUDyPqtMBgCkNe","https://www.defined.fi/sol/25t9kVvC686aaA9zdg5dHazD26f5yR3ZqY2kwZkRpump?maker=H1rt74SPuvRi6WGDUNgmuJSgE5UU6rWUDyPqtMBgCkNe")</f>
        <v/>
      </c>
      <c r="M59">
        <f>HYPERLINK("https://dexscreener.com/solana/25t9kVvC686aaA9zdg5dHazD26f5yR3ZqY2kwZkRpump?maker=H1rt74SPuvRi6WGDUNgmuJSgE5UU6rWUDyPqtMBgCkNe","https://dexscreener.com/solana/25t9kVvC686aaA9zdg5dHazD26f5yR3ZqY2kwZkRpump?maker=H1rt74SPuvRi6WGDUNgmuJSgE5UU6rWUDyPqtMBgCkNe")</f>
        <v/>
      </c>
    </row>
    <row r="60">
      <c r="A60" t="inlineStr">
        <is>
          <t>E6KXpgVpP3BA8uRSrxWbtdxDaUgQrWgXi1z1bb3kpump</t>
        </is>
      </c>
      <c r="B60" t="inlineStr">
        <is>
          <t>Minira</t>
        </is>
      </c>
      <c r="C60" t="n">
        <v>3</v>
      </c>
      <c r="D60" t="n">
        <v>0.119</v>
      </c>
      <c r="E60" t="n">
        <v>-1</v>
      </c>
      <c r="F60" t="n">
        <v>0.668</v>
      </c>
      <c r="G60" t="n">
        <v>0.788</v>
      </c>
      <c r="H60" t="n">
        <v>2</v>
      </c>
      <c r="I60" t="n">
        <v>1</v>
      </c>
      <c r="J60" t="n">
        <v>-1</v>
      </c>
      <c r="K60" t="n">
        <v>-1</v>
      </c>
      <c r="L60">
        <f>HYPERLINK("https://www.defined.fi/sol/E6KXpgVpP3BA8uRSrxWbtdxDaUgQrWgXi1z1bb3kpump?maker=H1rt74SPuvRi6WGDUNgmuJSgE5UU6rWUDyPqtMBgCkNe","https://www.defined.fi/sol/E6KXpgVpP3BA8uRSrxWbtdxDaUgQrWgXi1z1bb3kpump?maker=H1rt74SPuvRi6WGDUNgmuJSgE5UU6rWUDyPqtMBgCkNe")</f>
        <v/>
      </c>
      <c r="M60">
        <f>HYPERLINK("https://dexscreener.com/solana/E6KXpgVpP3BA8uRSrxWbtdxDaUgQrWgXi1z1bb3kpump?maker=H1rt74SPuvRi6WGDUNgmuJSgE5UU6rWUDyPqtMBgCkNe","https://dexscreener.com/solana/E6KXpgVpP3BA8uRSrxWbtdxDaUgQrWgXi1z1bb3kpump?maker=H1rt74SPuvRi6WGDUNgmuJSgE5UU6rWUDyPqtMBgCkNe")</f>
        <v/>
      </c>
    </row>
    <row r="61">
      <c r="A61" t="inlineStr">
        <is>
          <t>J5Lr7bjUZuSVWZTeCAp5JNs5Gu8VPs7GmciaGQGfpump</t>
        </is>
      </c>
      <c r="B61" t="inlineStr">
        <is>
          <t>tob</t>
        </is>
      </c>
      <c r="C61" t="n">
        <v>3</v>
      </c>
      <c r="D61" t="n">
        <v>-0.519</v>
      </c>
      <c r="E61" t="n">
        <v>-1</v>
      </c>
      <c r="F61" t="n">
        <v>1.43</v>
      </c>
      <c r="G61" t="n">
        <v>0.914</v>
      </c>
      <c r="H61" t="n">
        <v>2</v>
      </c>
      <c r="I61" t="n">
        <v>2</v>
      </c>
      <c r="J61" t="n">
        <v>-1</v>
      </c>
      <c r="K61" t="n">
        <v>-1</v>
      </c>
      <c r="L61">
        <f>HYPERLINK("https://www.defined.fi/sol/J5Lr7bjUZuSVWZTeCAp5JNs5Gu8VPs7GmciaGQGfpump?maker=H1rt74SPuvRi6WGDUNgmuJSgE5UU6rWUDyPqtMBgCkNe","https://www.defined.fi/sol/J5Lr7bjUZuSVWZTeCAp5JNs5Gu8VPs7GmciaGQGfpump?maker=H1rt74SPuvRi6WGDUNgmuJSgE5UU6rWUDyPqtMBgCkNe")</f>
        <v/>
      </c>
      <c r="M61">
        <f>HYPERLINK("https://dexscreener.com/solana/J5Lr7bjUZuSVWZTeCAp5JNs5Gu8VPs7GmciaGQGfpump?maker=H1rt74SPuvRi6WGDUNgmuJSgE5UU6rWUDyPqtMBgCkNe","https://dexscreener.com/solana/J5Lr7bjUZuSVWZTeCAp5JNs5Gu8VPs7GmciaGQGfpump?maker=H1rt74SPuvRi6WGDUNgmuJSgE5UU6rWUDyPqtMBgCkNe")</f>
        <v/>
      </c>
    </row>
    <row r="62">
      <c r="A62" t="inlineStr">
        <is>
          <t>3ct2x6Wbhbbm5KQ8pTTvgDbrgCfKuifr6XPPBRwipump</t>
        </is>
      </c>
      <c r="B62" t="inlineStr">
        <is>
          <t>IE</t>
        </is>
      </c>
      <c r="C62" t="n">
        <v>3</v>
      </c>
      <c r="D62" t="n">
        <v>-0.002</v>
      </c>
      <c r="E62" t="n">
        <v>-1</v>
      </c>
      <c r="F62" t="n">
        <v>0.387</v>
      </c>
      <c r="G62" t="n">
        <v>0.385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HYPERLINK("https://www.defined.fi/sol/3ct2x6Wbhbbm5KQ8pTTvgDbrgCfKuifr6XPPBRwipump?maker=H1rt74SPuvRi6WGDUNgmuJSgE5UU6rWUDyPqtMBgCkNe","https://www.defined.fi/sol/3ct2x6Wbhbbm5KQ8pTTvgDbrgCfKuifr6XPPBRwipump?maker=H1rt74SPuvRi6WGDUNgmuJSgE5UU6rWUDyPqtMBgCkNe")</f>
        <v/>
      </c>
      <c r="M62">
        <f>HYPERLINK("https://dexscreener.com/solana/3ct2x6Wbhbbm5KQ8pTTvgDbrgCfKuifr6XPPBRwipump?maker=H1rt74SPuvRi6WGDUNgmuJSgE5UU6rWUDyPqtMBgCkNe","https://dexscreener.com/solana/3ct2x6Wbhbbm5KQ8pTTvgDbrgCfKuifr6XPPBRwipump?maker=H1rt74SPuvRi6WGDUNgmuJSgE5UU6rWUDyPqtMBgCkNe")</f>
        <v/>
      </c>
    </row>
    <row r="63">
      <c r="A63" t="inlineStr">
        <is>
          <t>BDZLxVvYc2zWV5itHVn7oKq7rifkhKwEcztuYZqSpump</t>
        </is>
      </c>
      <c r="B63" t="inlineStr">
        <is>
          <t>bib</t>
        </is>
      </c>
      <c r="C63" t="n">
        <v>3</v>
      </c>
      <c r="D63" t="n">
        <v>-0.124</v>
      </c>
      <c r="E63" t="n">
        <v>-1</v>
      </c>
      <c r="F63" t="n">
        <v>0.721</v>
      </c>
      <c r="G63" t="n">
        <v>0.597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HYPERLINK("https://www.defined.fi/sol/BDZLxVvYc2zWV5itHVn7oKq7rifkhKwEcztuYZqSpump?maker=H1rt74SPuvRi6WGDUNgmuJSgE5UU6rWUDyPqtMBgCkNe","https://www.defined.fi/sol/BDZLxVvYc2zWV5itHVn7oKq7rifkhKwEcztuYZqSpump?maker=H1rt74SPuvRi6WGDUNgmuJSgE5UU6rWUDyPqtMBgCkNe")</f>
        <v/>
      </c>
      <c r="M63">
        <f>HYPERLINK("https://dexscreener.com/solana/BDZLxVvYc2zWV5itHVn7oKq7rifkhKwEcztuYZqSpump?maker=H1rt74SPuvRi6WGDUNgmuJSgE5UU6rWUDyPqtMBgCkNe","https://dexscreener.com/solana/BDZLxVvYc2zWV5itHVn7oKq7rifkhKwEcztuYZqSpump?maker=H1rt74SPuvRi6WGDUNgmuJSgE5UU6rWUDyPqtMBgCkNe")</f>
        <v/>
      </c>
    </row>
    <row r="64">
      <c r="A64" t="inlineStr">
        <is>
          <t>AYfGzrLDUsshm7qDGsaKMsnpjP2nKwNPQLk39v76pump</t>
        </is>
      </c>
      <c r="B64" t="inlineStr">
        <is>
          <t>M</t>
        </is>
      </c>
      <c r="C64" t="n">
        <v>3</v>
      </c>
      <c r="D64" t="n">
        <v>-0.068</v>
      </c>
      <c r="E64" t="n">
        <v>-1</v>
      </c>
      <c r="F64" t="n">
        <v>0.737</v>
      </c>
      <c r="G64" t="n">
        <v>0.669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HYPERLINK("https://www.defined.fi/sol/AYfGzrLDUsshm7qDGsaKMsnpjP2nKwNPQLk39v76pump?maker=H1rt74SPuvRi6WGDUNgmuJSgE5UU6rWUDyPqtMBgCkNe","https://www.defined.fi/sol/AYfGzrLDUsshm7qDGsaKMsnpjP2nKwNPQLk39v76pump?maker=H1rt74SPuvRi6WGDUNgmuJSgE5UU6rWUDyPqtMBgCkNe")</f>
        <v/>
      </c>
      <c r="M64">
        <f>HYPERLINK("https://dexscreener.com/solana/AYfGzrLDUsshm7qDGsaKMsnpjP2nKwNPQLk39v76pump?maker=H1rt74SPuvRi6WGDUNgmuJSgE5UU6rWUDyPqtMBgCkNe","https://dexscreener.com/solana/AYfGzrLDUsshm7qDGsaKMsnpjP2nKwNPQLk39v76pump?maker=H1rt74SPuvRi6WGDUNgmuJSgE5UU6rWUDyPqtMBgCkNe")</f>
        <v/>
      </c>
    </row>
    <row r="65">
      <c r="A65" t="inlineStr">
        <is>
          <t>tiLYBRtBSfhwXe82nfRAYd5EVaqfpV74WsH75we8pki</t>
        </is>
      </c>
      <c r="B65" t="inlineStr">
        <is>
          <t>TILLY</t>
        </is>
      </c>
      <c r="C65" t="n">
        <v>3</v>
      </c>
      <c r="D65" t="n">
        <v>-0.107</v>
      </c>
      <c r="E65" t="n">
        <v>-0.03</v>
      </c>
      <c r="F65" t="n">
        <v>3.16</v>
      </c>
      <c r="G65" t="n">
        <v>3.05</v>
      </c>
      <c r="H65" t="n">
        <v>2</v>
      </c>
      <c r="I65" t="n">
        <v>2</v>
      </c>
      <c r="J65" t="n">
        <v>-1</v>
      </c>
      <c r="K65" t="n">
        <v>-1</v>
      </c>
      <c r="L65">
        <f>HYPERLINK("https://www.defined.fi/sol/tiLYBRtBSfhwXe82nfRAYd5EVaqfpV74WsH75we8pki?maker=H1rt74SPuvRi6WGDUNgmuJSgE5UU6rWUDyPqtMBgCkNe","https://www.defined.fi/sol/tiLYBRtBSfhwXe82nfRAYd5EVaqfpV74WsH75we8pki?maker=H1rt74SPuvRi6WGDUNgmuJSgE5UU6rWUDyPqtMBgCkNe")</f>
        <v/>
      </c>
      <c r="M65">
        <f>HYPERLINK("https://dexscreener.com/solana/tiLYBRtBSfhwXe82nfRAYd5EVaqfpV74WsH75we8pki?maker=H1rt74SPuvRi6WGDUNgmuJSgE5UU6rWUDyPqtMBgCkNe","https://dexscreener.com/solana/tiLYBRtBSfhwXe82nfRAYd5EVaqfpV74WsH75we8pki?maker=H1rt74SPuvRi6WGDUNgmuJSgE5UU6rWUDyPqtMBgCkNe")</f>
        <v/>
      </c>
    </row>
    <row r="66">
      <c r="A66" t="inlineStr">
        <is>
          <t>2pt8hAgGSpzf3xxBPyRderiPGraCwktKyFyHeZnvpump</t>
        </is>
      </c>
      <c r="B66" t="inlineStr">
        <is>
          <t>Nigger</t>
        </is>
      </c>
      <c r="C66" t="n">
        <v>3</v>
      </c>
      <c r="D66" t="n">
        <v>0.078</v>
      </c>
      <c r="E66" t="n">
        <v>0.02</v>
      </c>
      <c r="F66" t="n">
        <v>4.17</v>
      </c>
      <c r="G66" t="n">
        <v>4.24</v>
      </c>
      <c r="H66" t="n">
        <v>4</v>
      </c>
      <c r="I66" t="n">
        <v>3</v>
      </c>
      <c r="J66" t="n">
        <v>-1</v>
      </c>
      <c r="K66" t="n">
        <v>-1</v>
      </c>
      <c r="L66">
        <f>HYPERLINK("https://www.defined.fi/sol/2pt8hAgGSpzf3xxBPyRderiPGraCwktKyFyHeZnvpump?maker=H1rt74SPuvRi6WGDUNgmuJSgE5UU6rWUDyPqtMBgCkNe","https://www.defined.fi/sol/2pt8hAgGSpzf3xxBPyRderiPGraCwktKyFyHeZnvpump?maker=H1rt74SPuvRi6WGDUNgmuJSgE5UU6rWUDyPqtMBgCkNe")</f>
        <v/>
      </c>
      <c r="M66">
        <f>HYPERLINK("https://dexscreener.com/solana/2pt8hAgGSpzf3xxBPyRderiPGraCwktKyFyHeZnvpump?maker=H1rt74SPuvRi6WGDUNgmuJSgE5UU6rWUDyPqtMBgCkNe","https://dexscreener.com/solana/2pt8hAgGSpzf3xxBPyRderiPGraCwktKyFyHeZnvpump?maker=H1rt74SPuvRi6WGDUNgmuJSgE5UU6rWUDyPqtMBgCkNe")</f>
        <v/>
      </c>
    </row>
    <row r="67">
      <c r="A67" t="inlineStr">
        <is>
          <t>4oB7m21nFUyBXtKtjnyCE8WhkHuYiamYmsHVdBAz1E7o</t>
        </is>
      </c>
      <c r="B67" t="inlineStr">
        <is>
          <t>NIGGA</t>
        </is>
      </c>
      <c r="C67" t="n">
        <v>3</v>
      </c>
      <c r="D67" t="n">
        <v>-0.08699999999999999</v>
      </c>
      <c r="E67" t="n">
        <v>-0.09</v>
      </c>
      <c r="F67" t="n">
        <v>0.976</v>
      </c>
      <c r="G67" t="n">
        <v>0.888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HYPERLINK("https://www.defined.fi/sol/4oB7m21nFUyBXtKtjnyCE8WhkHuYiamYmsHVdBAz1E7o?maker=H1rt74SPuvRi6WGDUNgmuJSgE5UU6rWUDyPqtMBgCkNe","https://www.defined.fi/sol/4oB7m21nFUyBXtKtjnyCE8WhkHuYiamYmsHVdBAz1E7o?maker=H1rt74SPuvRi6WGDUNgmuJSgE5UU6rWUDyPqtMBgCkNe")</f>
        <v/>
      </c>
      <c r="M67">
        <f>HYPERLINK("https://dexscreener.com/solana/4oB7m21nFUyBXtKtjnyCE8WhkHuYiamYmsHVdBAz1E7o?maker=H1rt74SPuvRi6WGDUNgmuJSgE5UU6rWUDyPqtMBgCkNe","https://dexscreener.com/solana/4oB7m21nFUyBXtKtjnyCE8WhkHuYiamYmsHVdBAz1E7o?maker=H1rt74SPuvRi6WGDUNgmuJSgE5UU6rWUDyPqtMBgCkNe")</f>
        <v/>
      </c>
    </row>
    <row r="68">
      <c r="A68" t="inlineStr">
        <is>
          <t>3rsLopLpKA926Ckq5unv2XUixSAC2Z1hJXVJrDQapump</t>
        </is>
      </c>
      <c r="B68" t="inlineStr">
        <is>
          <t>Billy</t>
        </is>
      </c>
      <c r="C68" t="n">
        <v>4</v>
      </c>
      <c r="D68" t="n">
        <v>0.08599999999999999</v>
      </c>
      <c r="E68" t="n">
        <v>0.06</v>
      </c>
      <c r="F68" t="n">
        <v>1.51</v>
      </c>
      <c r="G68" t="n">
        <v>1.59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HYPERLINK("https://www.defined.fi/sol/3rsLopLpKA926Ckq5unv2XUixSAC2Z1hJXVJrDQapump?maker=H1rt74SPuvRi6WGDUNgmuJSgE5UU6rWUDyPqtMBgCkNe","https://www.defined.fi/sol/3rsLopLpKA926Ckq5unv2XUixSAC2Z1hJXVJrDQapump?maker=H1rt74SPuvRi6WGDUNgmuJSgE5UU6rWUDyPqtMBgCkNe")</f>
        <v/>
      </c>
      <c r="M68">
        <f>HYPERLINK("https://dexscreener.com/solana/3rsLopLpKA926Ckq5unv2XUixSAC2Z1hJXVJrDQapump?maker=H1rt74SPuvRi6WGDUNgmuJSgE5UU6rWUDyPqtMBgCkNe","https://dexscreener.com/solana/3rsLopLpKA926Ckq5unv2XUixSAC2Z1hJXVJrDQapump?maker=H1rt74SPuvRi6WGDUNgmuJSgE5UU6rWUDyPqtMBgCkNe")</f>
        <v/>
      </c>
    </row>
    <row r="69">
      <c r="A69" t="inlineStr">
        <is>
          <t>82QjqWG4Fyk2FGQF8j1qzKRdr6416J6KLWtmeWbSpump</t>
        </is>
      </c>
      <c r="B69" t="inlineStr">
        <is>
          <t>BoDi</t>
        </is>
      </c>
      <c r="C69" t="n">
        <v>4</v>
      </c>
      <c r="D69" t="n">
        <v>-0.039</v>
      </c>
      <c r="E69" t="n">
        <v>-0.01</v>
      </c>
      <c r="F69" t="n">
        <v>6.42</v>
      </c>
      <c r="G69" t="n">
        <v>6.38</v>
      </c>
      <c r="H69" t="n">
        <v>5</v>
      </c>
      <c r="I69" t="n">
        <v>4</v>
      </c>
      <c r="J69" t="n">
        <v>-1</v>
      </c>
      <c r="K69" t="n">
        <v>-1</v>
      </c>
      <c r="L69">
        <f>HYPERLINK("https://www.defined.fi/sol/82QjqWG4Fyk2FGQF8j1qzKRdr6416J6KLWtmeWbSpump?maker=H1rt74SPuvRi6WGDUNgmuJSgE5UU6rWUDyPqtMBgCkNe","https://www.defined.fi/sol/82QjqWG4Fyk2FGQF8j1qzKRdr6416J6KLWtmeWbSpump?maker=H1rt74SPuvRi6WGDUNgmuJSgE5UU6rWUDyPqtMBgCkNe")</f>
        <v/>
      </c>
      <c r="M69">
        <f>HYPERLINK("https://dexscreener.com/solana/82QjqWG4Fyk2FGQF8j1qzKRdr6416J6KLWtmeWbSpump?maker=H1rt74SPuvRi6WGDUNgmuJSgE5UU6rWUDyPqtMBgCkNe","https://dexscreener.com/solana/82QjqWG4Fyk2FGQF8j1qzKRdr6416J6KLWtmeWbSpump?maker=H1rt74SPuvRi6WGDUNgmuJSgE5UU6rWUDyPqtMBgCkNe")</f>
        <v/>
      </c>
    </row>
    <row r="70">
      <c r="A70" t="inlineStr">
        <is>
          <t>6oXQE9haR8kkipinGU8Lr7tqwo4WxYMBzGPu8vbupump</t>
        </is>
      </c>
      <c r="B70" t="inlineStr">
        <is>
          <t>RETARDAI</t>
        </is>
      </c>
      <c r="C70" t="n">
        <v>4</v>
      </c>
      <c r="D70" t="n">
        <v>-1.37</v>
      </c>
      <c r="E70" t="n">
        <v>-0.52</v>
      </c>
      <c r="F70" t="n">
        <v>2.62</v>
      </c>
      <c r="G70" t="n">
        <v>1.25</v>
      </c>
      <c r="H70" t="n">
        <v>4</v>
      </c>
      <c r="I70" t="n">
        <v>2</v>
      </c>
      <c r="J70" t="n">
        <v>-1</v>
      </c>
      <c r="K70" t="n">
        <v>-1</v>
      </c>
      <c r="L70">
        <f>HYPERLINK("https://www.defined.fi/sol/6oXQE9haR8kkipinGU8Lr7tqwo4WxYMBzGPu8vbupump?maker=H1rt74SPuvRi6WGDUNgmuJSgE5UU6rWUDyPqtMBgCkNe","https://www.defined.fi/sol/6oXQE9haR8kkipinGU8Lr7tqwo4WxYMBzGPu8vbupump?maker=H1rt74SPuvRi6WGDUNgmuJSgE5UU6rWUDyPqtMBgCkNe")</f>
        <v/>
      </c>
      <c r="M70">
        <f>HYPERLINK("https://dexscreener.com/solana/6oXQE9haR8kkipinGU8Lr7tqwo4WxYMBzGPu8vbupump?maker=H1rt74SPuvRi6WGDUNgmuJSgE5UU6rWUDyPqtMBgCkNe","https://dexscreener.com/solana/6oXQE9haR8kkipinGU8Lr7tqwo4WxYMBzGPu8vbupump?maker=H1rt74SPuvRi6WGDUNgmuJSgE5UU6rWUDyPqtMBgCkNe")</f>
        <v/>
      </c>
    </row>
    <row r="71">
      <c r="A71" t="inlineStr">
        <is>
          <t>6eN1RvN5xo8najYpou5tjJ7hcLweontu5EHPqSJBpump</t>
        </is>
      </c>
      <c r="B71" t="inlineStr">
        <is>
          <t>Uman</t>
        </is>
      </c>
      <c r="C71" t="n">
        <v>4</v>
      </c>
      <c r="D71" t="n">
        <v>-0.004</v>
      </c>
      <c r="E71" t="n">
        <v>-0.01</v>
      </c>
      <c r="F71" t="n">
        <v>0.793</v>
      </c>
      <c r="G71" t="n">
        <v>0.789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HYPERLINK("https://www.defined.fi/sol/6eN1RvN5xo8najYpou5tjJ7hcLweontu5EHPqSJBpump?maker=H1rt74SPuvRi6WGDUNgmuJSgE5UU6rWUDyPqtMBgCkNe","https://www.defined.fi/sol/6eN1RvN5xo8najYpou5tjJ7hcLweontu5EHPqSJBpump?maker=H1rt74SPuvRi6WGDUNgmuJSgE5UU6rWUDyPqtMBgCkNe")</f>
        <v/>
      </c>
      <c r="M71">
        <f>HYPERLINK("https://dexscreener.com/solana/6eN1RvN5xo8najYpou5tjJ7hcLweontu5EHPqSJBpump?maker=H1rt74SPuvRi6WGDUNgmuJSgE5UU6rWUDyPqtMBgCkNe","https://dexscreener.com/solana/6eN1RvN5xo8najYpou5tjJ7hcLweontu5EHPqSJBpump?maker=H1rt74SPuvRi6WGDUNgmuJSgE5UU6rWUDyPqtMBgCkNe")</f>
        <v/>
      </c>
    </row>
    <row r="72">
      <c r="A72" t="inlineStr">
        <is>
          <t>3de2yRhtD4VbJBb8EQAQffYMPLU4EnSHT1eveBwiL3tn</t>
        </is>
      </c>
      <c r="B72" t="inlineStr">
        <is>
          <t>LOAF</t>
        </is>
      </c>
      <c r="C72" t="n">
        <v>4</v>
      </c>
      <c r="D72" t="n">
        <v>-0.034</v>
      </c>
      <c r="E72" t="n">
        <v>-0.04</v>
      </c>
      <c r="F72" t="n">
        <v>0.829</v>
      </c>
      <c r="G72" t="n">
        <v>0.795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HYPERLINK("https://www.defined.fi/sol/3de2yRhtD4VbJBb8EQAQffYMPLU4EnSHT1eveBwiL3tn?maker=H1rt74SPuvRi6WGDUNgmuJSgE5UU6rWUDyPqtMBgCkNe","https://www.defined.fi/sol/3de2yRhtD4VbJBb8EQAQffYMPLU4EnSHT1eveBwiL3tn?maker=H1rt74SPuvRi6WGDUNgmuJSgE5UU6rWUDyPqtMBgCkNe")</f>
        <v/>
      </c>
      <c r="M72">
        <f>HYPERLINK("https://dexscreener.com/solana/3de2yRhtD4VbJBb8EQAQffYMPLU4EnSHT1eveBwiL3tn?maker=H1rt74SPuvRi6WGDUNgmuJSgE5UU6rWUDyPqtMBgCkNe","https://dexscreener.com/solana/3de2yRhtD4VbJBb8EQAQffYMPLU4EnSHT1eveBwiL3tn?maker=H1rt74SPuvRi6WGDUNgmuJSgE5UU6rWUDyPqtMBgCkNe")</f>
        <v/>
      </c>
    </row>
    <row r="73">
      <c r="A73" t="inlineStr">
        <is>
          <t>DRatUQEhstVSxPJtoWpRVMVACAeRvDvFaoh21qUjpump</t>
        </is>
      </c>
      <c r="B73" t="inlineStr">
        <is>
          <t>coni</t>
        </is>
      </c>
      <c r="C73" t="n">
        <v>4</v>
      </c>
      <c r="D73" t="n">
        <v>-0.026</v>
      </c>
      <c r="E73" t="n">
        <v>-1</v>
      </c>
      <c r="F73" t="n">
        <v>0.871</v>
      </c>
      <c r="G73" t="n">
        <v>0.845</v>
      </c>
      <c r="H73" t="n">
        <v>2</v>
      </c>
      <c r="I73" t="n">
        <v>2</v>
      </c>
      <c r="J73" t="n">
        <v>-1</v>
      </c>
      <c r="K73" t="n">
        <v>-1</v>
      </c>
      <c r="L73">
        <f>HYPERLINK("https://www.defined.fi/sol/DRatUQEhstVSxPJtoWpRVMVACAeRvDvFaoh21qUjpump?maker=H1rt74SPuvRi6WGDUNgmuJSgE5UU6rWUDyPqtMBgCkNe","https://www.defined.fi/sol/DRatUQEhstVSxPJtoWpRVMVACAeRvDvFaoh21qUjpump?maker=H1rt74SPuvRi6WGDUNgmuJSgE5UU6rWUDyPqtMBgCkNe")</f>
        <v/>
      </c>
      <c r="M73">
        <f>HYPERLINK("https://dexscreener.com/solana/DRatUQEhstVSxPJtoWpRVMVACAeRvDvFaoh21qUjpump?maker=H1rt74SPuvRi6WGDUNgmuJSgE5UU6rWUDyPqtMBgCkNe","https://dexscreener.com/solana/DRatUQEhstVSxPJtoWpRVMVACAeRvDvFaoh21qUjpump?maker=H1rt74SPuvRi6WGDUNgmuJSgE5UU6rWUDyPqtMBgCkNe")</f>
        <v/>
      </c>
    </row>
    <row r="74">
      <c r="A74" t="inlineStr">
        <is>
          <t>AaHYNzJo7QyMeC9rBTbMZUWS7GeCPQQRFVAUrXBKpump</t>
        </is>
      </c>
      <c r="B74" t="inlineStr">
        <is>
          <t>gleep</t>
        </is>
      </c>
      <c r="C74" t="n">
        <v>4</v>
      </c>
      <c r="D74" t="n">
        <v>-0.13</v>
      </c>
      <c r="E74" t="n">
        <v>-1</v>
      </c>
      <c r="F74" t="n">
        <v>1.36</v>
      </c>
      <c r="G74" t="n">
        <v>1.23</v>
      </c>
      <c r="H74" t="n">
        <v>2</v>
      </c>
      <c r="I74" t="n">
        <v>2</v>
      </c>
      <c r="J74" t="n">
        <v>-1</v>
      </c>
      <c r="K74" t="n">
        <v>-1</v>
      </c>
      <c r="L74">
        <f>HYPERLINK("https://www.defined.fi/sol/AaHYNzJo7QyMeC9rBTbMZUWS7GeCPQQRFVAUrXBKpump?maker=H1rt74SPuvRi6WGDUNgmuJSgE5UU6rWUDyPqtMBgCkNe","https://www.defined.fi/sol/AaHYNzJo7QyMeC9rBTbMZUWS7GeCPQQRFVAUrXBKpump?maker=H1rt74SPuvRi6WGDUNgmuJSgE5UU6rWUDyPqtMBgCkNe")</f>
        <v/>
      </c>
      <c r="M74">
        <f>HYPERLINK("https://dexscreener.com/solana/AaHYNzJo7QyMeC9rBTbMZUWS7GeCPQQRFVAUrXBKpump?maker=H1rt74SPuvRi6WGDUNgmuJSgE5UU6rWUDyPqtMBgCkNe","https://dexscreener.com/solana/AaHYNzJo7QyMeC9rBTbMZUWS7GeCPQQRFVAUrXBKpump?maker=H1rt74SPuvRi6WGDUNgmuJSgE5UU6rWUDyPqtMBgCkNe")</f>
        <v/>
      </c>
    </row>
    <row r="75">
      <c r="A75" t="inlineStr">
        <is>
          <t>31gJ1A2Krx3azyyLYEuFaCyq7pbcqEdbM8aYbdXwpump</t>
        </is>
      </c>
      <c r="B75" t="inlineStr">
        <is>
          <t>FIGHT</t>
        </is>
      </c>
      <c r="C75" t="n">
        <v>4</v>
      </c>
      <c r="D75" t="n">
        <v>0.227</v>
      </c>
      <c r="E75" t="n">
        <v>-1</v>
      </c>
      <c r="F75" t="n">
        <v>0.321</v>
      </c>
      <c r="G75" t="n">
        <v>0.548</v>
      </c>
      <c r="H75" t="n">
        <v>1</v>
      </c>
      <c r="I75" t="n">
        <v>2</v>
      </c>
      <c r="J75" t="n">
        <v>-1</v>
      </c>
      <c r="K75" t="n">
        <v>-1</v>
      </c>
      <c r="L75">
        <f>HYPERLINK("https://www.defined.fi/sol/31gJ1A2Krx3azyyLYEuFaCyq7pbcqEdbM8aYbdXwpump?maker=H1rt74SPuvRi6WGDUNgmuJSgE5UU6rWUDyPqtMBgCkNe","https://www.defined.fi/sol/31gJ1A2Krx3azyyLYEuFaCyq7pbcqEdbM8aYbdXwpump?maker=H1rt74SPuvRi6WGDUNgmuJSgE5UU6rWUDyPqtMBgCkNe")</f>
        <v/>
      </c>
      <c r="M75">
        <f>HYPERLINK("https://dexscreener.com/solana/31gJ1A2Krx3azyyLYEuFaCyq7pbcqEdbM8aYbdXwpump?maker=H1rt74SPuvRi6WGDUNgmuJSgE5UU6rWUDyPqtMBgCkNe","https://dexscreener.com/solana/31gJ1A2Krx3azyyLYEuFaCyq7pbcqEdbM8aYbdXwpump?maker=H1rt74SPuvRi6WGDUNgmuJSgE5UU6rWUDyPqtMBgCkNe")</f>
        <v/>
      </c>
    </row>
    <row r="76">
      <c r="A76" t="inlineStr">
        <is>
          <t>Fezgiivbc2VHtc5PLdP626Eqzy4NX2xi8HToTjh7pump</t>
        </is>
      </c>
      <c r="B76" t="inlineStr">
        <is>
          <t>SPF</t>
        </is>
      </c>
      <c r="C76" t="n">
        <v>4</v>
      </c>
      <c r="D76" t="n">
        <v>1.22</v>
      </c>
      <c r="E76" t="n">
        <v>1.29</v>
      </c>
      <c r="F76" t="n">
        <v>0.945</v>
      </c>
      <c r="G76" t="n">
        <v>2.16</v>
      </c>
      <c r="H76" t="n">
        <v>4</v>
      </c>
      <c r="I76" t="n">
        <v>4</v>
      </c>
      <c r="J76" t="n">
        <v>-1</v>
      </c>
      <c r="K76" t="n">
        <v>-1</v>
      </c>
      <c r="L76">
        <f>HYPERLINK("https://www.defined.fi/sol/Fezgiivbc2VHtc5PLdP626Eqzy4NX2xi8HToTjh7pump?maker=H1rt74SPuvRi6WGDUNgmuJSgE5UU6rWUDyPqtMBgCkNe","https://www.defined.fi/sol/Fezgiivbc2VHtc5PLdP626Eqzy4NX2xi8HToTjh7pump?maker=H1rt74SPuvRi6WGDUNgmuJSgE5UU6rWUDyPqtMBgCkNe")</f>
        <v/>
      </c>
      <c r="M76">
        <f>HYPERLINK("https://dexscreener.com/solana/Fezgiivbc2VHtc5PLdP626Eqzy4NX2xi8HToTjh7pump?maker=H1rt74SPuvRi6WGDUNgmuJSgE5UU6rWUDyPqtMBgCkNe","https://dexscreener.com/solana/Fezgiivbc2VHtc5PLdP626Eqzy4NX2xi8HToTjh7pump?maker=H1rt74SPuvRi6WGDUNgmuJSgE5UU6rWUDyPqtMBgCkNe")</f>
        <v/>
      </c>
    </row>
    <row r="77">
      <c r="A77" t="inlineStr">
        <is>
          <t>27fnzQ3BqB4jaGssBKNo9oBuaVfYd5yRGXFbnMwBpump</t>
        </is>
      </c>
      <c r="B77" t="inlineStr">
        <is>
          <t>FW</t>
        </is>
      </c>
      <c r="C77" t="n">
        <v>4</v>
      </c>
      <c r="D77" t="n">
        <v>-0.035</v>
      </c>
      <c r="E77" t="n">
        <v>-1</v>
      </c>
      <c r="F77" t="n">
        <v>0.219</v>
      </c>
      <c r="G77" t="n">
        <v>0.184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HYPERLINK("https://www.defined.fi/sol/27fnzQ3BqB4jaGssBKNo9oBuaVfYd5yRGXFbnMwBpump?maker=H1rt74SPuvRi6WGDUNgmuJSgE5UU6rWUDyPqtMBgCkNe","https://www.defined.fi/sol/27fnzQ3BqB4jaGssBKNo9oBuaVfYd5yRGXFbnMwBpump?maker=H1rt74SPuvRi6WGDUNgmuJSgE5UU6rWUDyPqtMBgCkNe")</f>
        <v/>
      </c>
      <c r="M77">
        <f>HYPERLINK("https://dexscreener.com/solana/27fnzQ3BqB4jaGssBKNo9oBuaVfYd5yRGXFbnMwBpump?maker=H1rt74SPuvRi6WGDUNgmuJSgE5UU6rWUDyPqtMBgCkNe","https://dexscreener.com/solana/27fnzQ3BqB4jaGssBKNo9oBuaVfYd5yRGXFbnMwBpump?maker=H1rt74SPuvRi6WGDUNgmuJSgE5UU6rWUDyPqtMBgCkNe")</f>
        <v/>
      </c>
    </row>
    <row r="78">
      <c r="A78" t="inlineStr">
        <is>
          <t>8mbYG8UVyqf4rTpR6nJpNx2tVWdSV47xRuQjpPF8pump</t>
        </is>
      </c>
      <c r="B78" t="inlineStr">
        <is>
          <t>EMASK</t>
        </is>
      </c>
      <c r="C78" t="n">
        <v>4</v>
      </c>
      <c r="D78" t="n">
        <v>-0.177</v>
      </c>
      <c r="E78" t="n">
        <v>-1</v>
      </c>
      <c r="F78" t="n">
        <v>0.95</v>
      </c>
      <c r="G78" t="n">
        <v>0.773</v>
      </c>
      <c r="H78" t="n">
        <v>4</v>
      </c>
      <c r="I78" t="n">
        <v>3</v>
      </c>
      <c r="J78" t="n">
        <v>-1</v>
      </c>
      <c r="K78" t="n">
        <v>-1</v>
      </c>
      <c r="L78">
        <f>HYPERLINK("https://www.defined.fi/sol/8mbYG8UVyqf4rTpR6nJpNx2tVWdSV47xRuQjpPF8pump?maker=H1rt74SPuvRi6WGDUNgmuJSgE5UU6rWUDyPqtMBgCkNe","https://www.defined.fi/sol/8mbYG8UVyqf4rTpR6nJpNx2tVWdSV47xRuQjpPF8pump?maker=H1rt74SPuvRi6WGDUNgmuJSgE5UU6rWUDyPqtMBgCkNe")</f>
        <v/>
      </c>
      <c r="M78">
        <f>HYPERLINK("https://dexscreener.com/solana/8mbYG8UVyqf4rTpR6nJpNx2tVWdSV47xRuQjpPF8pump?maker=H1rt74SPuvRi6WGDUNgmuJSgE5UU6rWUDyPqtMBgCkNe","https://dexscreener.com/solana/8mbYG8UVyqf4rTpR6nJpNx2tVWdSV47xRuQjpPF8pump?maker=H1rt74SPuvRi6WGDUNgmuJSgE5UU6rWUDyPqtMBgCkNe")</f>
        <v/>
      </c>
    </row>
    <row r="79">
      <c r="A79" t="inlineStr">
        <is>
          <t>5mu9UPjkoJvwscHR95yKqzrX57gvLdGf4YREdgQcpump</t>
        </is>
      </c>
      <c r="B79" t="inlineStr">
        <is>
          <t>cat</t>
        </is>
      </c>
      <c r="C79" t="n">
        <v>4</v>
      </c>
      <c r="D79" t="n">
        <v>-0.029</v>
      </c>
      <c r="E79" t="n">
        <v>-1</v>
      </c>
      <c r="F79" t="n">
        <v>0.109</v>
      </c>
      <c r="G79" t="n">
        <v>0.08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HYPERLINK("https://www.defined.fi/sol/5mu9UPjkoJvwscHR95yKqzrX57gvLdGf4YREdgQcpump?maker=H1rt74SPuvRi6WGDUNgmuJSgE5UU6rWUDyPqtMBgCkNe","https://www.defined.fi/sol/5mu9UPjkoJvwscHR95yKqzrX57gvLdGf4YREdgQcpump?maker=H1rt74SPuvRi6WGDUNgmuJSgE5UU6rWUDyPqtMBgCkNe")</f>
        <v/>
      </c>
      <c r="M79">
        <f>HYPERLINK("https://dexscreener.com/solana/5mu9UPjkoJvwscHR95yKqzrX57gvLdGf4YREdgQcpump?maker=H1rt74SPuvRi6WGDUNgmuJSgE5UU6rWUDyPqtMBgCkNe","https://dexscreener.com/solana/5mu9UPjkoJvwscHR95yKqzrX57gvLdGf4YREdgQcpump?maker=H1rt74SPuvRi6WGDUNgmuJSgE5UU6rWUDyPqtMBgCkNe")</f>
        <v/>
      </c>
    </row>
    <row r="80">
      <c r="A80" t="inlineStr">
        <is>
          <t>6coP6PA9BTEwf2gbgRCsXzuNN9SS2ch7966ansS7pump</t>
        </is>
      </c>
      <c r="B80" t="inlineStr">
        <is>
          <t>PFC</t>
        </is>
      </c>
      <c r="C80" t="n">
        <v>4</v>
      </c>
      <c r="D80" t="n">
        <v>-0.004</v>
      </c>
      <c r="E80" t="n">
        <v>-1</v>
      </c>
      <c r="F80" t="n">
        <v>0.12</v>
      </c>
      <c r="G80" t="n">
        <v>0.116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HYPERLINK("https://www.defined.fi/sol/6coP6PA9BTEwf2gbgRCsXzuNN9SS2ch7966ansS7pump?maker=H1rt74SPuvRi6WGDUNgmuJSgE5UU6rWUDyPqtMBgCkNe","https://www.defined.fi/sol/6coP6PA9BTEwf2gbgRCsXzuNN9SS2ch7966ansS7pump?maker=H1rt74SPuvRi6WGDUNgmuJSgE5UU6rWUDyPqtMBgCkNe")</f>
        <v/>
      </c>
      <c r="M80">
        <f>HYPERLINK("https://dexscreener.com/solana/6coP6PA9BTEwf2gbgRCsXzuNN9SS2ch7966ansS7pump?maker=H1rt74SPuvRi6WGDUNgmuJSgE5UU6rWUDyPqtMBgCkNe","https://dexscreener.com/solana/6coP6PA9BTEwf2gbgRCsXzuNN9SS2ch7966ansS7pump?maker=H1rt74SPuvRi6WGDUNgmuJSgE5UU6rWUDyPqtMBgCkNe")</f>
        <v/>
      </c>
    </row>
    <row r="81">
      <c r="A81" t="inlineStr">
        <is>
          <t>7vQdhB3aJf8yhq2mFQtgYoAAjeZKCoViGZf7YkEhpump</t>
        </is>
      </c>
      <c r="B81" t="inlineStr">
        <is>
          <t>qrcat</t>
        </is>
      </c>
      <c r="C81" t="n">
        <v>4</v>
      </c>
      <c r="D81" t="n">
        <v>-0.179</v>
      </c>
      <c r="E81" t="n">
        <v>-1</v>
      </c>
      <c r="F81" t="n">
        <v>0.436</v>
      </c>
      <c r="G81" t="n">
        <v>0.257</v>
      </c>
      <c r="H81" t="n">
        <v>2</v>
      </c>
      <c r="I81" t="n">
        <v>2</v>
      </c>
      <c r="J81" t="n">
        <v>-1</v>
      </c>
      <c r="K81" t="n">
        <v>-1</v>
      </c>
      <c r="L81">
        <f>HYPERLINK("https://www.defined.fi/sol/7vQdhB3aJf8yhq2mFQtgYoAAjeZKCoViGZf7YkEhpump?maker=H1rt74SPuvRi6WGDUNgmuJSgE5UU6rWUDyPqtMBgCkNe","https://www.defined.fi/sol/7vQdhB3aJf8yhq2mFQtgYoAAjeZKCoViGZf7YkEhpump?maker=H1rt74SPuvRi6WGDUNgmuJSgE5UU6rWUDyPqtMBgCkNe")</f>
        <v/>
      </c>
      <c r="M81">
        <f>HYPERLINK("https://dexscreener.com/solana/7vQdhB3aJf8yhq2mFQtgYoAAjeZKCoViGZf7YkEhpump?maker=H1rt74SPuvRi6WGDUNgmuJSgE5UU6rWUDyPqtMBgCkNe","https://dexscreener.com/solana/7vQdhB3aJf8yhq2mFQtgYoAAjeZKCoViGZf7YkEhpump?maker=H1rt74SPuvRi6WGDUNgmuJSgE5UU6rWUDyPqtMBgCkNe")</f>
        <v/>
      </c>
    </row>
    <row r="82">
      <c r="A82" t="inlineStr">
        <is>
          <t>HJmzSzf7qGXew31V8K3Y3NJCjcs63rwqV5RENzSnpump</t>
        </is>
      </c>
      <c r="B82" t="inlineStr">
        <is>
          <t>QRdeng</t>
        </is>
      </c>
      <c r="C82" t="n">
        <v>5</v>
      </c>
      <c r="D82" t="n">
        <v>-0.091</v>
      </c>
      <c r="E82" t="n">
        <v>-1</v>
      </c>
      <c r="F82" t="n">
        <v>0.407</v>
      </c>
      <c r="G82" t="n">
        <v>0.317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HYPERLINK("https://www.defined.fi/sol/HJmzSzf7qGXew31V8K3Y3NJCjcs63rwqV5RENzSnpump?maker=H1rt74SPuvRi6WGDUNgmuJSgE5UU6rWUDyPqtMBgCkNe","https://www.defined.fi/sol/HJmzSzf7qGXew31V8K3Y3NJCjcs63rwqV5RENzSnpump?maker=H1rt74SPuvRi6WGDUNgmuJSgE5UU6rWUDyPqtMBgCkNe")</f>
        <v/>
      </c>
      <c r="M82">
        <f>HYPERLINK("https://dexscreener.com/solana/HJmzSzf7qGXew31V8K3Y3NJCjcs63rwqV5RENzSnpump?maker=H1rt74SPuvRi6WGDUNgmuJSgE5UU6rWUDyPqtMBgCkNe","https://dexscreener.com/solana/HJmzSzf7qGXew31V8K3Y3NJCjcs63rwqV5RENzSnpump?maker=H1rt74SPuvRi6WGDUNgmuJSgE5UU6rWUDyPqtMBgCkNe")</f>
        <v/>
      </c>
    </row>
    <row r="83">
      <c r="A83" t="inlineStr">
        <is>
          <t>G82AjYGNebRnnVjpUrEmjMfi1294S5aWPr1BtchQpump</t>
        </is>
      </c>
      <c r="B83" t="inlineStr">
        <is>
          <t>Bdog</t>
        </is>
      </c>
      <c r="C83" t="n">
        <v>5</v>
      </c>
      <c r="D83" t="n">
        <v>-0.062</v>
      </c>
      <c r="E83" t="n">
        <v>-1</v>
      </c>
      <c r="F83" t="n">
        <v>0.481</v>
      </c>
      <c r="G83" t="n">
        <v>0.419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HYPERLINK("https://www.defined.fi/sol/G82AjYGNebRnnVjpUrEmjMfi1294S5aWPr1BtchQpump?maker=H1rt74SPuvRi6WGDUNgmuJSgE5UU6rWUDyPqtMBgCkNe","https://www.defined.fi/sol/G82AjYGNebRnnVjpUrEmjMfi1294S5aWPr1BtchQpump?maker=H1rt74SPuvRi6WGDUNgmuJSgE5UU6rWUDyPqtMBgCkNe")</f>
        <v/>
      </c>
      <c r="M83">
        <f>HYPERLINK("https://dexscreener.com/solana/G82AjYGNebRnnVjpUrEmjMfi1294S5aWPr1BtchQpump?maker=H1rt74SPuvRi6WGDUNgmuJSgE5UU6rWUDyPqtMBgCkNe","https://dexscreener.com/solana/G82AjYGNebRnnVjpUrEmjMfi1294S5aWPr1BtchQpump?maker=H1rt74SPuvRi6WGDUNgmuJSgE5UU6rWUDyPqtMBgCkNe")</f>
        <v/>
      </c>
    </row>
    <row r="84">
      <c r="A84" t="inlineStr">
        <is>
          <t>37vQjML6FmL1Grsdic55G7pLS6xtgFfMHakj8TBYpump</t>
        </is>
      </c>
      <c r="B84" t="inlineStr">
        <is>
          <t>PP</t>
        </is>
      </c>
      <c r="C84" t="n">
        <v>5</v>
      </c>
      <c r="D84" t="n">
        <v>0.061</v>
      </c>
      <c r="E84" t="n">
        <v>-1</v>
      </c>
      <c r="F84" t="n">
        <v>0.455</v>
      </c>
      <c r="G84" t="n">
        <v>0.516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HYPERLINK("https://www.defined.fi/sol/37vQjML6FmL1Grsdic55G7pLS6xtgFfMHakj8TBYpump?maker=H1rt74SPuvRi6WGDUNgmuJSgE5UU6rWUDyPqtMBgCkNe","https://www.defined.fi/sol/37vQjML6FmL1Grsdic55G7pLS6xtgFfMHakj8TBYpump?maker=H1rt74SPuvRi6WGDUNgmuJSgE5UU6rWUDyPqtMBgCkNe")</f>
        <v/>
      </c>
      <c r="M84">
        <f>HYPERLINK("https://dexscreener.com/solana/37vQjML6FmL1Grsdic55G7pLS6xtgFfMHakj8TBYpump?maker=H1rt74SPuvRi6WGDUNgmuJSgE5UU6rWUDyPqtMBgCkNe","https://dexscreener.com/solana/37vQjML6FmL1Grsdic55G7pLS6xtgFfMHakj8TBYpump?maker=H1rt74SPuvRi6WGDUNgmuJSgE5UU6rWUDyPqtMBgCkNe")</f>
        <v/>
      </c>
    </row>
    <row r="85">
      <c r="A85" t="inlineStr">
        <is>
          <t>2VuJSDv18YHGEGrcVvpSY2Y6f5bSfAFogTjQNC3Gpump</t>
        </is>
      </c>
      <c r="B85" t="inlineStr">
        <is>
          <t>CULTURE</t>
        </is>
      </c>
      <c r="C85" t="n">
        <v>5</v>
      </c>
      <c r="D85" t="n">
        <v>0.132</v>
      </c>
      <c r="E85" t="n">
        <v>-1</v>
      </c>
      <c r="F85" t="n">
        <v>0.578</v>
      </c>
      <c r="G85" t="n">
        <v>0.71</v>
      </c>
      <c r="H85" t="n">
        <v>1</v>
      </c>
      <c r="I85" t="n">
        <v>2</v>
      </c>
      <c r="J85" t="n">
        <v>-1</v>
      </c>
      <c r="K85" t="n">
        <v>-1</v>
      </c>
      <c r="L85">
        <f>HYPERLINK("https://www.defined.fi/sol/2VuJSDv18YHGEGrcVvpSY2Y6f5bSfAFogTjQNC3Gpump?maker=H1rt74SPuvRi6WGDUNgmuJSgE5UU6rWUDyPqtMBgCkNe","https://www.defined.fi/sol/2VuJSDv18YHGEGrcVvpSY2Y6f5bSfAFogTjQNC3Gpump?maker=H1rt74SPuvRi6WGDUNgmuJSgE5UU6rWUDyPqtMBgCkNe")</f>
        <v/>
      </c>
      <c r="M85">
        <f>HYPERLINK("https://dexscreener.com/solana/2VuJSDv18YHGEGrcVvpSY2Y6f5bSfAFogTjQNC3Gpump?maker=H1rt74SPuvRi6WGDUNgmuJSgE5UU6rWUDyPqtMBgCkNe","https://dexscreener.com/solana/2VuJSDv18YHGEGrcVvpSY2Y6f5bSfAFogTjQNC3Gpump?maker=H1rt74SPuvRi6WGDUNgmuJSgE5UU6rWUDyPqtMBgCkNe")</f>
        <v/>
      </c>
    </row>
    <row r="86">
      <c r="A86" t="inlineStr">
        <is>
          <t>ohyRE8Gj46Y9JeVe6CuRgateGewCJgPi2pNAu5Npump</t>
        </is>
      </c>
      <c r="B86" t="inlineStr">
        <is>
          <t>jiff</t>
        </is>
      </c>
      <c r="C86" t="n">
        <v>5</v>
      </c>
      <c r="D86" t="n">
        <v>0.07000000000000001</v>
      </c>
      <c r="E86" t="n">
        <v>0.07000000000000001</v>
      </c>
      <c r="F86" t="n">
        <v>1.04</v>
      </c>
      <c r="G86" t="n">
        <v>1.11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HYPERLINK("https://www.defined.fi/sol/ohyRE8Gj46Y9JeVe6CuRgateGewCJgPi2pNAu5Npump?maker=H1rt74SPuvRi6WGDUNgmuJSgE5UU6rWUDyPqtMBgCkNe","https://www.defined.fi/sol/ohyRE8Gj46Y9JeVe6CuRgateGewCJgPi2pNAu5Npump?maker=H1rt74SPuvRi6WGDUNgmuJSgE5UU6rWUDyPqtMBgCkNe")</f>
        <v/>
      </c>
      <c r="M86">
        <f>HYPERLINK("https://dexscreener.com/solana/ohyRE8Gj46Y9JeVe6CuRgateGewCJgPi2pNAu5Npump?maker=H1rt74SPuvRi6WGDUNgmuJSgE5UU6rWUDyPqtMBgCkNe","https://dexscreener.com/solana/ohyRE8Gj46Y9JeVe6CuRgateGewCJgPi2pNAu5Npump?maker=H1rt74SPuvRi6WGDUNgmuJSgE5UU6rWUDyPqtMBgCkNe")</f>
        <v/>
      </c>
    </row>
    <row r="87">
      <c r="A87" t="inlineStr">
        <is>
          <t>A5egXsGdaSL8TNhX2z2Cf6QQwjQu7hZXLjp17ZyCpump</t>
        </is>
      </c>
      <c r="B87" t="inlineStr">
        <is>
          <t>ZONE</t>
        </is>
      </c>
      <c r="C87" t="n">
        <v>5</v>
      </c>
      <c r="D87" t="n">
        <v>-0.011</v>
      </c>
      <c r="E87" t="n">
        <v>-1</v>
      </c>
      <c r="F87" t="n">
        <v>0.602</v>
      </c>
      <c r="G87" t="n">
        <v>0.591</v>
      </c>
      <c r="H87" t="n">
        <v>2</v>
      </c>
      <c r="I87" t="n">
        <v>1</v>
      </c>
      <c r="J87" t="n">
        <v>-1</v>
      </c>
      <c r="K87" t="n">
        <v>-1</v>
      </c>
      <c r="L87">
        <f>HYPERLINK("https://www.defined.fi/sol/A5egXsGdaSL8TNhX2z2Cf6QQwjQu7hZXLjp17ZyCpump?maker=H1rt74SPuvRi6WGDUNgmuJSgE5UU6rWUDyPqtMBgCkNe","https://www.defined.fi/sol/A5egXsGdaSL8TNhX2z2Cf6QQwjQu7hZXLjp17ZyCpump?maker=H1rt74SPuvRi6WGDUNgmuJSgE5UU6rWUDyPqtMBgCkNe")</f>
        <v/>
      </c>
      <c r="M87">
        <f>HYPERLINK("https://dexscreener.com/solana/A5egXsGdaSL8TNhX2z2Cf6QQwjQu7hZXLjp17ZyCpump?maker=H1rt74SPuvRi6WGDUNgmuJSgE5UU6rWUDyPqtMBgCkNe","https://dexscreener.com/solana/A5egXsGdaSL8TNhX2z2Cf6QQwjQu7hZXLjp17ZyCpump?maker=H1rt74SPuvRi6WGDUNgmuJSgE5UU6rWUDyPqtMBgCkNe")</f>
        <v/>
      </c>
    </row>
    <row r="88">
      <c r="A88" t="inlineStr">
        <is>
          <t>Bpsnse4EtFk8WZBayVxbsvbxxX7YzdUGnwKmJT4spump</t>
        </is>
      </c>
      <c r="B88" t="inlineStr">
        <is>
          <t>FORBES</t>
        </is>
      </c>
      <c r="C88" t="n">
        <v>5</v>
      </c>
      <c r="D88" t="n">
        <v>-0.002</v>
      </c>
      <c r="E88" t="n">
        <v>-1</v>
      </c>
      <c r="F88" t="n">
        <v>0.312</v>
      </c>
      <c r="G88" t="n">
        <v>0.31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HYPERLINK("https://www.defined.fi/sol/Bpsnse4EtFk8WZBayVxbsvbxxX7YzdUGnwKmJT4spump?maker=H1rt74SPuvRi6WGDUNgmuJSgE5UU6rWUDyPqtMBgCkNe","https://www.defined.fi/sol/Bpsnse4EtFk8WZBayVxbsvbxxX7YzdUGnwKmJT4spump?maker=H1rt74SPuvRi6WGDUNgmuJSgE5UU6rWUDyPqtMBgCkNe")</f>
        <v/>
      </c>
      <c r="M88">
        <f>HYPERLINK("https://dexscreener.com/solana/Bpsnse4EtFk8WZBayVxbsvbxxX7YzdUGnwKmJT4spump?maker=H1rt74SPuvRi6WGDUNgmuJSgE5UU6rWUDyPqtMBgCkNe","https://dexscreener.com/solana/Bpsnse4EtFk8WZBayVxbsvbxxX7YzdUGnwKmJT4spump?maker=H1rt74SPuvRi6WGDUNgmuJSgE5UU6rWUDyPqtMBgCkNe")</f>
        <v/>
      </c>
    </row>
    <row r="89">
      <c r="A89" t="inlineStr">
        <is>
          <t>Sp4gv3DnpQ2sLmxSaT9QkfSerk4bvF76NqN1MuQpump</t>
        </is>
      </c>
      <c r="B89" t="inlineStr">
        <is>
          <t>Vikingo</t>
        </is>
      </c>
      <c r="C89" t="n">
        <v>5</v>
      </c>
      <c r="D89" t="n">
        <v>-0.259</v>
      </c>
      <c r="E89" t="n">
        <v>-0.05</v>
      </c>
      <c r="F89" t="n">
        <v>5.55</v>
      </c>
      <c r="G89" t="n">
        <v>5.29</v>
      </c>
      <c r="H89" t="n">
        <v>7</v>
      </c>
      <c r="I89" t="n">
        <v>5</v>
      </c>
      <c r="J89" t="n">
        <v>-1</v>
      </c>
      <c r="K89" t="n">
        <v>-1</v>
      </c>
      <c r="L89">
        <f>HYPERLINK("https://www.defined.fi/sol/Sp4gv3DnpQ2sLmxSaT9QkfSerk4bvF76NqN1MuQpump?maker=H1rt74SPuvRi6WGDUNgmuJSgE5UU6rWUDyPqtMBgCkNe","https://www.defined.fi/sol/Sp4gv3DnpQ2sLmxSaT9QkfSerk4bvF76NqN1MuQpump?maker=H1rt74SPuvRi6WGDUNgmuJSgE5UU6rWUDyPqtMBgCkNe")</f>
        <v/>
      </c>
      <c r="M89">
        <f>HYPERLINK("https://dexscreener.com/solana/Sp4gv3DnpQ2sLmxSaT9QkfSerk4bvF76NqN1MuQpump?maker=H1rt74SPuvRi6WGDUNgmuJSgE5UU6rWUDyPqtMBgCkNe","https://dexscreener.com/solana/Sp4gv3DnpQ2sLmxSaT9QkfSerk4bvF76NqN1MuQpump?maker=H1rt74SPuvRi6WGDUNgmuJSgE5UU6rWUDyPqtMBgCkNe")</f>
        <v/>
      </c>
    </row>
    <row r="90">
      <c r="A90" t="inlineStr">
        <is>
          <t>JD3zzxFMsxGE47rVvByasLPdRZU3AXG5AmHBoHP9yAio</t>
        </is>
      </c>
      <c r="B90" t="inlineStr">
        <is>
          <t>NYSE</t>
        </is>
      </c>
      <c r="C90" t="n">
        <v>5</v>
      </c>
      <c r="D90" t="n">
        <v>0.159</v>
      </c>
      <c r="E90" t="n">
        <v>-1</v>
      </c>
      <c r="F90" t="n">
        <v>0.904</v>
      </c>
      <c r="G90" t="n">
        <v>1.06</v>
      </c>
      <c r="H90" t="n">
        <v>2</v>
      </c>
      <c r="I90" t="n">
        <v>1</v>
      </c>
      <c r="J90" t="n">
        <v>-1</v>
      </c>
      <c r="K90" t="n">
        <v>-1</v>
      </c>
      <c r="L90">
        <f>HYPERLINK("https://www.defined.fi/sol/JD3zzxFMsxGE47rVvByasLPdRZU3AXG5AmHBoHP9yAio?maker=H1rt74SPuvRi6WGDUNgmuJSgE5UU6rWUDyPqtMBgCkNe","https://www.defined.fi/sol/JD3zzxFMsxGE47rVvByasLPdRZU3AXG5AmHBoHP9yAio?maker=H1rt74SPuvRi6WGDUNgmuJSgE5UU6rWUDyPqtMBgCkNe")</f>
        <v/>
      </c>
      <c r="M90">
        <f>HYPERLINK("https://dexscreener.com/solana/JD3zzxFMsxGE47rVvByasLPdRZU3AXG5AmHBoHP9yAio?maker=H1rt74SPuvRi6WGDUNgmuJSgE5UU6rWUDyPqtMBgCkNe","https://dexscreener.com/solana/JD3zzxFMsxGE47rVvByasLPdRZU3AXG5AmHBoHP9yAio?maker=H1rt74SPuvRi6WGDUNgmuJSgE5UU6rWUDyPqtMBgCkNe")</f>
        <v/>
      </c>
    </row>
    <row r="91">
      <c r="A91" t="inlineStr">
        <is>
          <t>59jZrCBeMKDg3Z7iLwMCfq2BANyVcdjTCvDkTzVPpump</t>
        </is>
      </c>
      <c r="B91" t="inlineStr">
        <is>
          <t>Tay</t>
        </is>
      </c>
      <c r="C91" t="n">
        <v>6</v>
      </c>
      <c r="D91" t="n">
        <v>-0.026</v>
      </c>
      <c r="E91" t="n">
        <v>-0.02</v>
      </c>
      <c r="F91" t="n">
        <v>1.19</v>
      </c>
      <c r="G91" t="n">
        <v>1.17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HYPERLINK("https://www.defined.fi/sol/59jZrCBeMKDg3Z7iLwMCfq2BANyVcdjTCvDkTzVPpump?maker=H1rt74SPuvRi6WGDUNgmuJSgE5UU6rWUDyPqtMBgCkNe","https://www.defined.fi/sol/59jZrCBeMKDg3Z7iLwMCfq2BANyVcdjTCvDkTzVPpump?maker=H1rt74SPuvRi6WGDUNgmuJSgE5UU6rWUDyPqtMBgCkNe")</f>
        <v/>
      </c>
      <c r="M91">
        <f>HYPERLINK("https://dexscreener.com/solana/59jZrCBeMKDg3Z7iLwMCfq2BANyVcdjTCvDkTzVPpump?maker=H1rt74SPuvRi6WGDUNgmuJSgE5UU6rWUDyPqtMBgCkNe","https://dexscreener.com/solana/59jZrCBeMKDg3Z7iLwMCfq2BANyVcdjTCvDkTzVPpump?maker=H1rt74SPuvRi6WGDUNgmuJSgE5UU6rWUDyPqtMBgCkNe")</f>
        <v/>
      </c>
    </row>
    <row r="92">
      <c r="A92" t="inlineStr">
        <is>
          <t>5M6jidpqHV3hB67JQBPpMdvaZRaSTmZsMx8jLnhzpump</t>
        </is>
      </c>
      <c r="B92" t="inlineStr">
        <is>
          <t>USA6900</t>
        </is>
      </c>
      <c r="C92" t="n">
        <v>6</v>
      </c>
      <c r="D92" t="n">
        <v>0.152</v>
      </c>
      <c r="E92" t="n">
        <v>-1</v>
      </c>
      <c r="F92" t="n">
        <v>0.979</v>
      </c>
      <c r="G92" t="n">
        <v>1.13</v>
      </c>
      <c r="H92" t="n">
        <v>3</v>
      </c>
      <c r="I92" t="n">
        <v>3</v>
      </c>
      <c r="J92" t="n">
        <v>-1</v>
      </c>
      <c r="K92" t="n">
        <v>-1</v>
      </c>
      <c r="L92">
        <f>HYPERLINK("https://www.defined.fi/sol/5M6jidpqHV3hB67JQBPpMdvaZRaSTmZsMx8jLnhzpump?maker=H1rt74SPuvRi6WGDUNgmuJSgE5UU6rWUDyPqtMBgCkNe","https://www.defined.fi/sol/5M6jidpqHV3hB67JQBPpMdvaZRaSTmZsMx8jLnhzpump?maker=H1rt74SPuvRi6WGDUNgmuJSgE5UU6rWUDyPqtMBgCkNe")</f>
        <v/>
      </c>
      <c r="M92">
        <f>HYPERLINK("https://dexscreener.com/solana/5M6jidpqHV3hB67JQBPpMdvaZRaSTmZsMx8jLnhzpump?maker=H1rt74SPuvRi6WGDUNgmuJSgE5UU6rWUDyPqtMBgCkNe","https://dexscreener.com/solana/5M6jidpqHV3hB67JQBPpMdvaZRaSTmZsMx8jLnhzpump?maker=H1rt74SPuvRi6WGDUNgmuJSgE5UU6rWUDyPqtMBgCkNe")</f>
        <v/>
      </c>
    </row>
    <row r="93">
      <c r="A93" t="inlineStr">
        <is>
          <t>CDiAtpJM9eqbx967aeuMEG9Tk7saSHaKTeX2buSGCu5u</t>
        </is>
      </c>
      <c r="B93" t="inlineStr">
        <is>
          <t>LEN</t>
        </is>
      </c>
      <c r="C93" t="n">
        <v>6</v>
      </c>
      <c r="D93" t="n">
        <v>-0.114</v>
      </c>
      <c r="E93" t="n">
        <v>-0.14</v>
      </c>
      <c r="F93" t="n">
        <v>0.842</v>
      </c>
      <c r="G93" t="n">
        <v>0.728</v>
      </c>
      <c r="H93" t="n">
        <v>2</v>
      </c>
      <c r="I93" t="n">
        <v>2</v>
      </c>
      <c r="J93" t="n">
        <v>-1</v>
      </c>
      <c r="K93" t="n">
        <v>-1</v>
      </c>
      <c r="L93">
        <f>HYPERLINK("https://www.defined.fi/sol/CDiAtpJM9eqbx967aeuMEG9Tk7saSHaKTeX2buSGCu5u?maker=H1rt74SPuvRi6WGDUNgmuJSgE5UU6rWUDyPqtMBgCkNe","https://www.defined.fi/sol/CDiAtpJM9eqbx967aeuMEG9Tk7saSHaKTeX2buSGCu5u?maker=H1rt74SPuvRi6WGDUNgmuJSgE5UU6rWUDyPqtMBgCkNe")</f>
        <v/>
      </c>
      <c r="M93">
        <f>HYPERLINK("https://dexscreener.com/solana/CDiAtpJM9eqbx967aeuMEG9Tk7saSHaKTeX2buSGCu5u?maker=H1rt74SPuvRi6WGDUNgmuJSgE5UU6rWUDyPqtMBgCkNe","https://dexscreener.com/solana/CDiAtpJM9eqbx967aeuMEG9Tk7saSHaKTeX2buSGCu5u?maker=H1rt74SPuvRi6WGDUNgmuJSgE5UU6rWUDyPqtMBgCkNe")</f>
        <v/>
      </c>
    </row>
    <row r="94">
      <c r="A94" t="inlineStr">
        <is>
          <t>CxNkaaqWRmtcaSHddRzdXgQC1b81LsLmvgdPdstmpump</t>
        </is>
      </c>
      <c r="B94" t="inlineStr">
        <is>
          <t>CTRL</t>
        </is>
      </c>
      <c r="C94" t="n">
        <v>6</v>
      </c>
      <c r="D94" t="n">
        <v>-0.053</v>
      </c>
      <c r="E94" t="n">
        <v>-1</v>
      </c>
      <c r="F94" t="n">
        <v>0.361</v>
      </c>
      <c r="G94" t="n">
        <v>0.307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HYPERLINK("https://www.defined.fi/sol/CxNkaaqWRmtcaSHddRzdXgQC1b81LsLmvgdPdstmpump?maker=H1rt74SPuvRi6WGDUNgmuJSgE5UU6rWUDyPqtMBgCkNe","https://www.defined.fi/sol/CxNkaaqWRmtcaSHddRzdXgQC1b81LsLmvgdPdstmpump?maker=H1rt74SPuvRi6WGDUNgmuJSgE5UU6rWUDyPqtMBgCkNe")</f>
        <v/>
      </c>
      <c r="M94">
        <f>HYPERLINK("https://dexscreener.com/solana/CxNkaaqWRmtcaSHddRzdXgQC1b81LsLmvgdPdstmpump?maker=H1rt74SPuvRi6WGDUNgmuJSgE5UU6rWUDyPqtMBgCkNe","https://dexscreener.com/solana/CxNkaaqWRmtcaSHddRzdXgQC1b81LsLmvgdPdstmpump?maker=H1rt74SPuvRi6WGDUNgmuJSgE5UU6rWUDyPqtMBgCkNe")</f>
        <v/>
      </c>
    </row>
    <row r="95">
      <c r="A95" t="inlineStr">
        <is>
          <t>H2hAfDxB8V3kxvVXCb5TBWB2oDab5c2K83UaaqE5pump</t>
        </is>
      </c>
      <c r="B95" t="inlineStr">
        <is>
          <t>EU</t>
        </is>
      </c>
      <c r="C95" t="n">
        <v>6</v>
      </c>
      <c r="D95" t="n">
        <v>-0.153</v>
      </c>
      <c r="E95" t="n">
        <v>-1</v>
      </c>
      <c r="F95" t="n">
        <v>0.388</v>
      </c>
      <c r="G95" t="n">
        <v>0.235</v>
      </c>
      <c r="H95" t="n">
        <v>2</v>
      </c>
      <c r="I95" t="n">
        <v>1</v>
      </c>
      <c r="J95" t="n">
        <v>-1</v>
      </c>
      <c r="K95" t="n">
        <v>-1</v>
      </c>
      <c r="L95">
        <f>HYPERLINK("https://www.defined.fi/sol/H2hAfDxB8V3kxvVXCb5TBWB2oDab5c2K83UaaqE5pump?maker=H1rt74SPuvRi6WGDUNgmuJSgE5UU6rWUDyPqtMBgCkNe","https://www.defined.fi/sol/H2hAfDxB8V3kxvVXCb5TBWB2oDab5c2K83UaaqE5pump?maker=H1rt74SPuvRi6WGDUNgmuJSgE5UU6rWUDyPqtMBgCkNe")</f>
        <v/>
      </c>
      <c r="M95">
        <f>HYPERLINK("https://dexscreener.com/solana/H2hAfDxB8V3kxvVXCb5TBWB2oDab5c2K83UaaqE5pump?maker=H1rt74SPuvRi6WGDUNgmuJSgE5UU6rWUDyPqtMBgCkNe","https://dexscreener.com/solana/H2hAfDxB8V3kxvVXCb5TBWB2oDab5c2K83UaaqE5pump?maker=H1rt74SPuvRi6WGDUNgmuJSgE5UU6rWUDyPqtMBgCkNe")</f>
        <v/>
      </c>
    </row>
    <row r="96">
      <c r="A96" t="inlineStr">
        <is>
          <t>6W7A21hwtApp8k8e8GGaRksUE8MasJLXo8jyQFzw7Eb6</t>
        </is>
      </c>
      <c r="B96" t="inlineStr">
        <is>
          <t>PETARDIO</t>
        </is>
      </c>
      <c r="C96" t="n">
        <v>6</v>
      </c>
      <c r="D96" t="n">
        <v>0.011</v>
      </c>
      <c r="E96" t="n">
        <v>0.04</v>
      </c>
      <c r="F96" t="n">
        <v>0.274</v>
      </c>
      <c r="G96" t="n">
        <v>0.285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HYPERLINK("https://www.defined.fi/sol/6W7A21hwtApp8k8e8GGaRksUE8MasJLXo8jyQFzw7Eb6?maker=H1rt74SPuvRi6WGDUNgmuJSgE5UU6rWUDyPqtMBgCkNe","https://www.defined.fi/sol/6W7A21hwtApp8k8e8GGaRksUE8MasJLXo8jyQFzw7Eb6?maker=H1rt74SPuvRi6WGDUNgmuJSgE5UU6rWUDyPqtMBgCkNe")</f>
        <v/>
      </c>
      <c r="M96">
        <f>HYPERLINK("https://dexscreener.com/solana/6W7A21hwtApp8k8e8GGaRksUE8MasJLXo8jyQFzw7Eb6?maker=H1rt74SPuvRi6WGDUNgmuJSgE5UU6rWUDyPqtMBgCkNe","https://dexscreener.com/solana/6W7A21hwtApp8k8e8GGaRksUE8MasJLXo8jyQFzw7Eb6?maker=H1rt74SPuvRi6WGDUNgmuJSgE5UU6rWUDyPqtMBgCkNe")</f>
        <v/>
      </c>
    </row>
    <row r="97">
      <c r="A97" t="inlineStr">
        <is>
          <t>EMRL4ZxjfZ8X2Xt92ZT9ZHkiH8JYW1JiL2cVPpyRpump</t>
        </is>
      </c>
      <c r="B97" t="inlineStr">
        <is>
          <t>dogman</t>
        </is>
      </c>
      <c r="C97" t="n">
        <v>6</v>
      </c>
      <c r="D97" t="n">
        <v>-0.015</v>
      </c>
      <c r="E97" t="n">
        <v>-1</v>
      </c>
      <c r="F97" t="n">
        <v>0.267</v>
      </c>
      <c r="G97" t="n">
        <v>0.252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HYPERLINK("https://www.defined.fi/sol/EMRL4ZxjfZ8X2Xt92ZT9ZHkiH8JYW1JiL2cVPpyRpump?maker=H1rt74SPuvRi6WGDUNgmuJSgE5UU6rWUDyPqtMBgCkNe","https://www.defined.fi/sol/EMRL4ZxjfZ8X2Xt92ZT9ZHkiH8JYW1JiL2cVPpyRpump?maker=H1rt74SPuvRi6WGDUNgmuJSgE5UU6rWUDyPqtMBgCkNe")</f>
        <v/>
      </c>
      <c r="M97">
        <f>HYPERLINK("https://dexscreener.com/solana/EMRL4ZxjfZ8X2Xt92ZT9ZHkiH8JYW1JiL2cVPpyRpump?maker=H1rt74SPuvRi6WGDUNgmuJSgE5UU6rWUDyPqtMBgCkNe","https://dexscreener.com/solana/EMRL4ZxjfZ8X2Xt92ZT9ZHkiH8JYW1JiL2cVPpyRpump?maker=H1rt74SPuvRi6WGDUNgmuJSgE5UU6rWUDyPqtMBgCkNe")</f>
        <v/>
      </c>
    </row>
    <row r="98">
      <c r="A98" t="inlineStr">
        <is>
          <t>HViLzxTfk83oNUoLYzWzEKz11QSHAaGdH5hxpPFapump</t>
        </is>
      </c>
      <c r="B98" t="inlineStr">
        <is>
          <t>ahhh</t>
        </is>
      </c>
      <c r="C98" t="n">
        <v>6</v>
      </c>
      <c r="D98" t="n">
        <v>-0.011</v>
      </c>
      <c r="E98" t="n">
        <v>-1</v>
      </c>
      <c r="F98" t="n">
        <v>0.616</v>
      </c>
      <c r="G98" t="n">
        <v>0.605</v>
      </c>
      <c r="H98" t="n">
        <v>2</v>
      </c>
      <c r="I98" t="n">
        <v>2</v>
      </c>
      <c r="J98" t="n">
        <v>-1</v>
      </c>
      <c r="K98" t="n">
        <v>-1</v>
      </c>
      <c r="L98">
        <f>HYPERLINK("https://www.defined.fi/sol/HViLzxTfk83oNUoLYzWzEKz11QSHAaGdH5hxpPFapump?maker=H1rt74SPuvRi6WGDUNgmuJSgE5UU6rWUDyPqtMBgCkNe","https://www.defined.fi/sol/HViLzxTfk83oNUoLYzWzEKz11QSHAaGdH5hxpPFapump?maker=H1rt74SPuvRi6WGDUNgmuJSgE5UU6rWUDyPqtMBgCkNe")</f>
        <v/>
      </c>
      <c r="M98">
        <f>HYPERLINK("https://dexscreener.com/solana/HViLzxTfk83oNUoLYzWzEKz11QSHAaGdH5hxpPFapump?maker=H1rt74SPuvRi6WGDUNgmuJSgE5UU6rWUDyPqtMBgCkNe","https://dexscreener.com/solana/HViLzxTfk83oNUoLYzWzEKz11QSHAaGdH5hxpPFapump?maker=H1rt74SPuvRi6WGDUNgmuJSgE5UU6rWUDyPqtMBgCkNe")</f>
        <v/>
      </c>
    </row>
    <row r="99">
      <c r="A99" t="inlineStr">
        <is>
          <t>DdLL2uhPMJ7CS3geTQF1fpZiXGxrucn4KKhr3A4Apump</t>
        </is>
      </c>
      <c r="B99" t="inlineStr">
        <is>
          <t>PPE</t>
        </is>
      </c>
      <c r="C99" t="n">
        <v>6</v>
      </c>
      <c r="D99" t="n">
        <v>0.008</v>
      </c>
      <c r="E99" t="n">
        <v>-1</v>
      </c>
      <c r="F99" t="n">
        <v>0.327</v>
      </c>
      <c r="G99" t="n">
        <v>0.335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HYPERLINK("https://www.defined.fi/sol/DdLL2uhPMJ7CS3geTQF1fpZiXGxrucn4KKhr3A4Apump?maker=H1rt74SPuvRi6WGDUNgmuJSgE5UU6rWUDyPqtMBgCkNe","https://www.defined.fi/sol/DdLL2uhPMJ7CS3geTQF1fpZiXGxrucn4KKhr3A4Apump?maker=H1rt74SPuvRi6WGDUNgmuJSgE5UU6rWUDyPqtMBgCkNe")</f>
        <v/>
      </c>
      <c r="M99">
        <f>HYPERLINK("https://dexscreener.com/solana/DdLL2uhPMJ7CS3geTQF1fpZiXGxrucn4KKhr3A4Apump?maker=H1rt74SPuvRi6WGDUNgmuJSgE5UU6rWUDyPqtMBgCkNe","https://dexscreener.com/solana/DdLL2uhPMJ7CS3geTQF1fpZiXGxrucn4KKhr3A4Apump?maker=H1rt74SPuvRi6WGDUNgmuJSgE5UU6rWUDyPqtMBgCkNe")</f>
        <v/>
      </c>
    </row>
    <row r="100">
      <c r="A100" t="inlineStr">
        <is>
          <t>tRPkMvRL1xm5hwLjM19FxsB5fdfJtLYTDr9W22RQAim</t>
        </is>
      </c>
      <c r="B100" t="inlineStr">
        <is>
          <t>GOAT</t>
        </is>
      </c>
      <c r="C100" t="n">
        <v>6</v>
      </c>
      <c r="D100" t="n">
        <v>0.295</v>
      </c>
      <c r="E100" t="n">
        <v>0.62</v>
      </c>
      <c r="F100" t="n">
        <v>0.474</v>
      </c>
      <c r="G100" t="n">
        <v>0.768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HYPERLINK("https://www.defined.fi/sol/tRPkMvRL1xm5hwLjM19FxsB5fdfJtLYTDr9W22RQAim?maker=H1rt74SPuvRi6WGDUNgmuJSgE5UU6rWUDyPqtMBgCkNe","https://www.defined.fi/sol/tRPkMvRL1xm5hwLjM19FxsB5fdfJtLYTDr9W22RQAim?maker=H1rt74SPuvRi6WGDUNgmuJSgE5UU6rWUDyPqtMBgCkNe")</f>
        <v/>
      </c>
      <c r="M100">
        <f>HYPERLINK("https://dexscreener.com/solana/tRPkMvRL1xm5hwLjM19FxsB5fdfJtLYTDr9W22RQAim?maker=H1rt74SPuvRi6WGDUNgmuJSgE5UU6rWUDyPqtMBgCkNe","https://dexscreener.com/solana/tRPkMvRL1xm5hwLjM19FxsB5fdfJtLYTDr9W22RQAim?maker=H1rt74SPuvRi6WGDUNgmuJSgE5UU6rWUDyPqtMBgCkNe")</f>
        <v/>
      </c>
    </row>
    <row r="101">
      <c r="A101" t="inlineStr">
        <is>
          <t>96jU7uLo5XSDnHEbhgBsojETokeprMpabY4hnBECpump</t>
        </is>
      </c>
      <c r="B101" t="inlineStr">
        <is>
          <t>avocato</t>
        </is>
      </c>
      <c r="C101" t="n">
        <v>6</v>
      </c>
      <c r="D101" t="n">
        <v>-0.014</v>
      </c>
      <c r="E101" t="n">
        <v>-1</v>
      </c>
      <c r="F101" t="n">
        <v>0.315</v>
      </c>
      <c r="G101" t="n">
        <v>0.301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HYPERLINK("https://www.defined.fi/sol/96jU7uLo5XSDnHEbhgBsojETokeprMpabY4hnBECpump?maker=H1rt74SPuvRi6WGDUNgmuJSgE5UU6rWUDyPqtMBgCkNe","https://www.defined.fi/sol/96jU7uLo5XSDnHEbhgBsojETokeprMpabY4hnBECpump?maker=H1rt74SPuvRi6WGDUNgmuJSgE5UU6rWUDyPqtMBgCkNe")</f>
        <v/>
      </c>
      <c r="M101">
        <f>HYPERLINK("https://dexscreener.com/solana/96jU7uLo5XSDnHEbhgBsojETokeprMpabY4hnBECpump?maker=H1rt74SPuvRi6WGDUNgmuJSgE5UU6rWUDyPqtMBgCkNe","https://dexscreener.com/solana/96jU7uLo5XSDnHEbhgBsojETokeprMpabY4hnBECpump?maker=H1rt74SPuvRi6WGDUNgmuJSgE5UU6rWUDyPqtMBgCkNe")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