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CK8jBy1R7JKr6FMSmaHJGi8GS3XPryWFJ1ebX3Uvpump</t>
        </is>
      </c>
      <c r="B2" t="inlineStr">
        <is>
          <t>ARCANE</t>
        </is>
      </c>
      <c r="C2" t="n">
        <v>1</v>
      </c>
      <c r="D2" t="n">
        <v>-4.08</v>
      </c>
      <c r="E2" t="n">
        <v>-0.6</v>
      </c>
      <c r="F2" t="n">
        <v>6.79</v>
      </c>
      <c r="G2" t="n">
        <v>0.752</v>
      </c>
      <c r="H2" t="n">
        <v>2</v>
      </c>
      <c r="I2" t="n">
        <v>1</v>
      </c>
      <c r="J2" t="n">
        <v>-1</v>
      </c>
      <c r="K2" t="n">
        <v>-1</v>
      </c>
      <c r="L2">
        <f>HYPERLINK("https://www.defined.fi/sol/CK8jBy1R7JKr6FMSmaHJGi8GS3XPryWFJ1ebX3Uvpump?maker=GSZkN4UXMWFTeJSMTZHxdeEVdWcx2VG14f9vtp2hghEb","https://www.defined.fi/sol/CK8jBy1R7JKr6FMSmaHJGi8GS3XPryWFJ1ebX3Uvpump?maker=GSZkN4UXMWFTeJSMTZHxdeEVdWcx2VG14f9vtp2hghEb")</f>
        <v/>
      </c>
      <c r="M2">
        <f>HYPERLINK("https://dexscreener.com/solana/CK8jBy1R7JKr6FMSmaHJGi8GS3XPryWFJ1ebX3Uvpump?maker=GSZkN4UXMWFTeJSMTZHxdeEVdWcx2VG14f9vtp2hghEb","https://dexscreener.com/solana/CK8jBy1R7JKr6FMSmaHJGi8GS3XPryWFJ1ebX3Uvpump?maker=GSZkN4UXMWFTeJSMTZHxdeEVdWcx2VG14f9vtp2hghEb")</f>
        <v/>
      </c>
    </row>
    <row r="3">
      <c r="A3" t="inlineStr">
        <is>
          <t>ETZDTrZp1tWSTPHf22cyUXiv5xGzXuBFEwJAsE8ypump</t>
        </is>
      </c>
      <c r="B3" t="inlineStr">
        <is>
          <t>xcog</t>
        </is>
      </c>
      <c r="C3" t="n">
        <v>1</v>
      </c>
      <c r="D3" t="n">
        <v>-9.48</v>
      </c>
      <c r="E3" t="n">
        <v>-0.67</v>
      </c>
      <c r="F3" t="n">
        <v>11.69</v>
      </c>
      <c r="G3" t="n">
        <v>45.92</v>
      </c>
      <c r="H3" t="n">
        <v>1</v>
      </c>
      <c r="I3" t="n">
        <v>2</v>
      </c>
      <c r="J3" t="n">
        <v>-1</v>
      </c>
      <c r="K3" t="n">
        <v>-1</v>
      </c>
      <c r="L3">
        <f>HYPERLINK("https://www.defined.fi/sol/ETZDTrZp1tWSTPHf22cyUXiv5xGzXuBFEwJAsE8ypump?maker=GSZkN4UXMWFTeJSMTZHxdeEVdWcx2VG14f9vtp2hghEb","https://www.defined.fi/sol/ETZDTrZp1tWSTPHf22cyUXiv5xGzXuBFEwJAsE8ypump?maker=GSZkN4UXMWFTeJSMTZHxdeEVdWcx2VG14f9vtp2hghEb")</f>
        <v/>
      </c>
      <c r="M3">
        <f>HYPERLINK("https://dexscreener.com/solana/ETZDTrZp1tWSTPHf22cyUXiv5xGzXuBFEwJAsE8ypump?maker=GSZkN4UXMWFTeJSMTZHxdeEVdWcx2VG14f9vtp2hghEb","https://dexscreener.com/solana/ETZDTrZp1tWSTPHf22cyUXiv5xGzXuBFEwJAsE8ypump?maker=GSZkN4UXMWFTeJSMTZHxdeEVdWcx2VG14f9vtp2hghEb")</f>
        <v/>
      </c>
    </row>
    <row r="4">
      <c r="A4" t="inlineStr">
        <is>
          <t>5auYNbyEHKSBWwKKoM1fiKnggrb5x4HP4kCjRLVbpump</t>
        </is>
      </c>
      <c r="B4" t="inlineStr">
        <is>
          <t>EG</t>
        </is>
      </c>
      <c r="C4" t="n">
        <v>1</v>
      </c>
      <c r="D4" t="n">
        <v>-0.326</v>
      </c>
      <c r="E4" t="n">
        <v>-1</v>
      </c>
      <c r="F4" t="n">
        <v>0.779</v>
      </c>
      <c r="G4" t="n">
        <v>0.452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HYPERLINK("https://www.defined.fi/sol/5auYNbyEHKSBWwKKoM1fiKnggrb5x4HP4kCjRLVbpump?maker=GSZkN4UXMWFTeJSMTZHxdeEVdWcx2VG14f9vtp2hghEb","https://www.defined.fi/sol/5auYNbyEHKSBWwKKoM1fiKnggrb5x4HP4kCjRLVbpump?maker=GSZkN4UXMWFTeJSMTZHxdeEVdWcx2VG14f9vtp2hghEb")</f>
        <v/>
      </c>
      <c r="M4">
        <f>HYPERLINK("https://dexscreener.com/solana/5auYNbyEHKSBWwKKoM1fiKnggrb5x4HP4kCjRLVbpump?maker=GSZkN4UXMWFTeJSMTZHxdeEVdWcx2VG14f9vtp2hghEb","https://dexscreener.com/solana/5auYNbyEHKSBWwKKoM1fiKnggrb5x4HP4kCjRLVbpump?maker=GSZkN4UXMWFTeJSMTZHxdeEVdWcx2VG14f9vtp2hghEb")</f>
        <v/>
      </c>
    </row>
    <row r="5">
      <c r="A5" t="inlineStr">
        <is>
          <t>5LzPtF67o9LfmwUNp8Qjx1biayrnbHPCWuNtAfUkFp5q</t>
        </is>
      </c>
      <c r="B5" t="inlineStr">
        <is>
          <t>1v1</t>
        </is>
      </c>
      <c r="C5" t="n">
        <v>1</v>
      </c>
      <c r="D5" t="n">
        <v>-0.898</v>
      </c>
      <c r="E5" t="n">
        <v>-1</v>
      </c>
      <c r="F5" t="n">
        <v>0.979</v>
      </c>
      <c r="G5" t="n">
        <v>0.081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HYPERLINK("https://www.defined.fi/sol/5LzPtF67o9LfmwUNp8Qjx1biayrnbHPCWuNtAfUkFp5q?maker=GSZkN4UXMWFTeJSMTZHxdeEVdWcx2VG14f9vtp2hghEb","https://www.defined.fi/sol/5LzPtF67o9LfmwUNp8Qjx1biayrnbHPCWuNtAfUkFp5q?maker=GSZkN4UXMWFTeJSMTZHxdeEVdWcx2VG14f9vtp2hghEb")</f>
        <v/>
      </c>
      <c r="M5">
        <f>HYPERLINK("https://dexscreener.com/solana/5LzPtF67o9LfmwUNp8Qjx1biayrnbHPCWuNtAfUkFp5q?maker=GSZkN4UXMWFTeJSMTZHxdeEVdWcx2VG14f9vtp2hghEb","https://dexscreener.com/solana/5LzPtF67o9LfmwUNp8Qjx1biayrnbHPCWuNtAfUkFp5q?maker=GSZkN4UXMWFTeJSMTZHxdeEVdWcx2VG14f9vtp2hghEb")</f>
        <v/>
      </c>
    </row>
    <row r="6">
      <c r="A6" t="inlineStr">
        <is>
          <t>B78DSFahHE7vj82JRjK69zNWsBvuKe8fWP7n6mF7pump</t>
        </is>
      </c>
      <c r="B6" t="inlineStr">
        <is>
          <t>SHL0MS</t>
        </is>
      </c>
      <c r="C6" t="n">
        <v>1</v>
      </c>
      <c r="D6" t="n">
        <v>-3.66</v>
      </c>
      <c r="E6" t="n">
        <v>-0.93</v>
      </c>
      <c r="F6" t="n">
        <v>3.92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HYPERLINK("https://www.defined.fi/sol/B78DSFahHE7vj82JRjK69zNWsBvuKe8fWP7n6mF7pump?maker=GSZkN4UXMWFTeJSMTZHxdeEVdWcx2VG14f9vtp2hghEb","https://www.defined.fi/sol/B78DSFahHE7vj82JRjK69zNWsBvuKe8fWP7n6mF7pump?maker=GSZkN4UXMWFTeJSMTZHxdeEVdWcx2VG14f9vtp2hghEb")</f>
        <v/>
      </c>
      <c r="M6">
        <f>HYPERLINK("https://dexscreener.com/solana/B78DSFahHE7vj82JRjK69zNWsBvuKe8fWP7n6mF7pump?maker=GSZkN4UXMWFTeJSMTZHxdeEVdWcx2VG14f9vtp2hghEb","https://dexscreener.com/solana/B78DSFahHE7vj82JRjK69zNWsBvuKe8fWP7n6mF7pump?maker=GSZkN4UXMWFTeJSMTZHxdeEVdWcx2VG14f9vtp2hghEb")</f>
        <v/>
      </c>
    </row>
    <row r="7">
      <c r="A7" t="inlineStr">
        <is>
          <t>AfR8kzgJwJKtZB4A6JzaVa1bmfbQfXE4JJie1aejpump</t>
        </is>
      </c>
      <c r="B7" t="inlineStr">
        <is>
          <t>daemonism</t>
        </is>
      </c>
      <c r="C7" t="n">
        <v>1</v>
      </c>
      <c r="D7" t="n">
        <v>-2.42</v>
      </c>
      <c r="E7" t="n">
        <v>-0.72</v>
      </c>
      <c r="F7" t="n">
        <v>3.37</v>
      </c>
      <c r="G7" t="n">
        <v>0</v>
      </c>
      <c r="H7" t="n">
        <v>2</v>
      </c>
      <c r="I7" t="n">
        <v>0</v>
      </c>
      <c r="J7" t="n">
        <v>-1</v>
      </c>
      <c r="K7" t="n">
        <v>-1</v>
      </c>
      <c r="L7">
        <f>HYPERLINK("https://www.defined.fi/sol/AfR8kzgJwJKtZB4A6JzaVa1bmfbQfXE4JJie1aejpump?maker=GSZkN4UXMWFTeJSMTZHxdeEVdWcx2VG14f9vtp2hghEb","https://www.defined.fi/sol/AfR8kzgJwJKtZB4A6JzaVa1bmfbQfXE4JJie1aejpump?maker=GSZkN4UXMWFTeJSMTZHxdeEVdWcx2VG14f9vtp2hghEb")</f>
        <v/>
      </c>
      <c r="M7">
        <f>HYPERLINK("https://dexscreener.com/solana/AfR8kzgJwJKtZB4A6JzaVa1bmfbQfXE4JJie1aejpump?maker=GSZkN4UXMWFTeJSMTZHxdeEVdWcx2VG14f9vtp2hghEb","https://dexscreener.com/solana/AfR8kzgJwJKtZB4A6JzaVa1bmfbQfXE4JJie1aejpump?maker=GSZkN4UXMWFTeJSMTZHxdeEVdWcx2VG14f9vtp2hghEb")</f>
        <v/>
      </c>
    </row>
    <row r="8">
      <c r="A8" t="inlineStr">
        <is>
          <t>DKqgvmBZtBeJqKpPear1WdECALpiSi2Kd4GUfCEYpump</t>
        </is>
      </c>
      <c r="B8" t="inlineStr">
        <is>
          <t>$SCOOP</t>
        </is>
      </c>
      <c r="C8" t="n">
        <v>1</v>
      </c>
      <c r="D8" t="n">
        <v>-2.51</v>
      </c>
      <c r="E8" t="n">
        <v>-0.87</v>
      </c>
      <c r="F8" t="n">
        <v>2.9</v>
      </c>
      <c r="G8" t="n">
        <v>0</v>
      </c>
      <c r="H8" t="n">
        <v>2</v>
      </c>
      <c r="I8" t="n">
        <v>0</v>
      </c>
      <c r="J8" t="n">
        <v>-1</v>
      </c>
      <c r="K8" t="n">
        <v>-1</v>
      </c>
      <c r="L8">
        <f>HYPERLINK("https://www.defined.fi/sol/DKqgvmBZtBeJqKpPear1WdECALpiSi2Kd4GUfCEYpump?maker=GSZkN4UXMWFTeJSMTZHxdeEVdWcx2VG14f9vtp2hghEb","https://www.defined.fi/sol/DKqgvmBZtBeJqKpPear1WdECALpiSi2Kd4GUfCEYpump?maker=GSZkN4UXMWFTeJSMTZHxdeEVdWcx2VG14f9vtp2hghEb")</f>
        <v/>
      </c>
      <c r="M8">
        <f>HYPERLINK("https://dexscreener.com/solana/DKqgvmBZtBeJqKpPear1WdECALpiSi2Kd4GUfCEYpump?maker=GSZkN4UXMWFTeJSMTZHxdeEVdWcx2VG14f9vtp2hghEb","https://dexscreener.com/solana/DKqgvmBZtBeJqKpPear1WdECALpiSi2Kd4GUfCEYpump?maker=GSZkN4UXMWFTeJSMTZHxdeEVdWcx2VG14f9vtp2hghEb")</f>
        <v/>
      </c>
    </row>
    <row r="9">
      <c r="A9" t="inlineStr">
        <is>
          <t>AXgfmnMwnkbfMdpXqXMn6oJCQ7sQKvX2PmkXfJSRpump</t>
        </is>
      </c>
      <c r="B9" t="inlineStr">
        <is>
          <t>YUD</t>
        </is>
      </c>
      <c r="C9" t="n">
        <v>1</v>
      </c>
      <c r="D9" t="n">
        <v>-3.92</v>
      </c>
      <c r="E9" t="n">
        <v>-0.8100000000000001</v>
      </c>
      <c r="F9" t="n">
        <v>4.83</v>
      </c>
      <c r="G9" t="n">
        <v>0</v>
      </c>
      <c r="H9" t="n">
        <v>2</v>
      </c>
      <c r="I9" t="n">
        <v>0</v>
      </c>
      <c r="J9" t="n">
        <v>-1</v>
      </c>
      <c r="K9" t="n">
        <v>-1</v>
      </c>
      <c r="L9">
        <f>HYPERLINK("https://www.defined.fi/sol/AXgfmnMwnkbfMdpXqXMn6oJCQ7sQKvX2PmkXfJSRpump?maker=GSZkN4UXMWFTeJSMTZHxdeEVdWcx2VG14f9vtp2hghEb","https://www.defined.fi/sol/AXgfmnMwnkbfMdpXqXMn6oJCQ7sQKvX2PmkXfJSRpump?maker=GSZkN4UXMWFTeJSMTZHxdeEVdWcx2VG14f9vtp2hghEb")</f>
        <v/>
      </c>
      <c r="M9">
        <f>HYPERLINK("https://dexscreener.com/solana/AXgfmnMwnkbfMdpXqXMn6oJCQ7sQKvX2PmkXfJSRpump?maker=GSZkN4UXMWFTeJSMTZHxdeEVdWcx2VG14f9vtp2hghEb","https://dexscreener.com/solana/AXgfmnMwnkbfMdpXqXMn6oJCQ7sQKvX2PmkXfJSRpump?maker=GSZkN4UXMWFTeJSMTZHxdeEVdWcx2VG14f9vtp2hghEb")</f>
        <v/>
      </c>
    </row>
    <row r="10">
      <c r="A10" t="inlineStr">
        <is>
          <t>PD11M8MB8qQUAiWzyEK4JwfS8rt7Set6av6a5JYpump</t>
        </is>
      </c>
      <c r="B10" t="inlineStr">
        <is>
          <t>AICRYNODE</t>
        </is>
      </c>
      <c r="C10" t="n">
        <v>1</v>
      </c>
      <c r="D10" t="n">
        <v>0</v>
      </c>
      <c r="E10" t="n">
        <v>0</v>
      </c>
      <c r="F10" t="n">
        <v>0</v>
      </c>
      <c r="G10" t="n">
        <v>22.41</v>
      </c>
      <c r="H10" t="n">
        <v>0</v>
      </c>
      <c r="I10" t="n">
        <v>1</v>
      </c>
      <c r="J10" t="n">
        <v>-1</v>
      </c>
      <c r="K10" t="n">
        <v>-1</v>
      </c>
      <c r="L10">
        <f>HYPERLINK("https://www.defined.fi/sol/PD11M8MB8qQUAiWzyEK4JwfS8rt7Set6av6a5JYpump?maker=GSZkN4UXMWFTeJSMTZHxdeEVdWcx2VG14f9vtp2hghEb","https://www.defined.fi/sol/PD11M8MB8qQUAiWzyEK4JwfS8rt7Set6av6a5JYpump?maker=GSZkN4UXMWFTeJSMTZHxdeEVdWcx2VG14f9vtp2hghEb")</f>
        <v/>
      </c>
      <c r="M10">
        <f>HYPERLINK("https://dexscreener.com/solana/PD11M8MB8qQUAiWzyEK4JwfS8rt7Set6av6a5JYpump?maker=GSZkN4UXMWFTeJSMTZHxdeEVdWcx2VG14f9vtp2hghEb","https://dexscreener.com/solana/PD11M8MB8qQUAiWzyEK4JwfS8rt7Set6av6a5JYpump?maker=GSZkN4UXMWFTeJSMTZHxdeEVdWcx2VG14f9vtp2hghEb")</f>
        <v/>
      </c>
    </row>
    <row r="11">
      <c r="A11" t="inlineStr">
        <is>
          <t>DFVa5f8FtnwAimjL9NhqT8V1XZWxTQm8LomTcXERqPoi</t>
        </is>
      </c>
      <c r="B11" t="inlineStr">
        <is>
          <t>MARU</t>
        </is>
      </c>
      <c r="C11" t="n">
        <v>2</v>
      </c>
      <c r="D11" t="n">
        <v>-6.84</v>
      </c>
      <c r="E11" t="n">
        <v>-0.22</v>
      </c>
      <c r="F11" t="n">
        <v>39.09</v>
      </c>
      <c r="G11" t="n">
        <v>0</v>
      </c>
      <c r="H11" t="n">
        <v>7</v>
      </c>
      <c r="I11" t="n">
        <v>0</v>
      </c>
      <c r="J11" t="n">
        <v>-1</v>
      </c>
      <c r="K11" t="n">
        <v>-1</v>
      </c>
      <c r="L11">
        <f>HYPERLINK("https://www.defined.fi/sol/DFVa5f8FtnwAimjL9NhqT8V1XZWxTQm8LomTcXERqPoi?maker=GSZkN4UXMWFTeJSMTZHxdeEVdWcx2VG14f9vtp2hghEb","https://www.defined.fi/sol/DFVa5f8FtnwAimjL9NhqT8V1XZWxTQm8LomTcXERqPoi?maker=GSZkN4UXMWFTeJSMTZHxdeEVdWcx2VG14f9vtp2hghEb")</f>
        <v/>
      </c>
      <c r="M11">
        <f>HYPERLINK("https://dexscreener.com/solana/DFVa5f8FtnwAimjL9NhqT8V1XZWxTQm8LomTcXERqPoi?maker=GSZkN4UXMWFTeJSMTZHxdeEVdWcx2VG14f9vtp2hghEb","https://dexscreener.com/solana/DFVa5f8FtnwAimjL9NhqT8V1XZWxTQm8LomTcXERqPoi?maker=GSZkN4UXMWFTeJSMTZHxdeEVdWcx2VG14f9vtp2hghEb")</f>
        <v/>
      </c>
    </row>
    <row r="12">
      <c r="A12" t="inlineStr">
        <is>
          <t>BGaumRqjesfv7jHecTG4cZJNJKt4eJGpTPeFqt3rpump</t>
        </is>
      </c>
      <c r="B12" t="inlineStr">
        <is>
          <t>Gapeape</t>
        </is>
      </c>
      <c r="C12" t="n">
        <v>2</v>
      </c>
      <c r="D12" t="n">
        <v>0.039</v>
      </c>
      <c r="E12" t="n">
        <v>0</v>
      </c>
      <c r="F12" t="n">
        <v>9.460000000000001</v>
      </c>
      <c r="G12" t="n">
        <v>9.5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HYPERLINK("https://www.defined.fi/sol/BGaumRqjesfv7jHecTG4cZJNJKt4eJGpTPeFqt3rpump?maker=GSZkN4UXMWFTeJSMTZHxdeEVdWcx2VG14f9vtp2hghEb","https://www.defined.fi/sol/BGaumRqjesfv7jHecTG4cZJNJKt4eJGpTPeFqt3rpump?maker=GSZkN4UXMWFTeJSMTZHxdeEVdWcx2VG14f9vtp2hghEb")</f>
        <v/>
      </c>
      <c r="M12">
        <f>HYPERLINK("https://dexscreener.com/solana/BGaumRqjesfv7jHecTG4cZJNJKt4eJGpTPeFqt3rpump?maker=GSZkN4UXMWFTeJSMTZHxdeEVdWcx2VG14f9vtp2hghEb","https://dexscreener.com/solana/BGaumRqjesfv7jHecTG4cZJNJKt4eJGpTPeFqt3rpump?maker=GSZkN4UXMWFTeJSMTZHxdeEVdWcx2VG14f9vtp2hghEb")</f>
        <v/>
      </c>
    </row>
    <row r="13">
      <c r="A13" t="inlineStr">
        <is>
          <t>3aSnAfNmqL4WM8esAjRw61q7X998VqhFb5k97EY2pump</t>
        </is>
      </c>
      <c r="B13" t="inlineStr">
        <is>
          <t>Mentor</t>
        </is>
      </c>
      <c r="C13" t="n">
        <v>2</v>
      </c>
      <c r="D13" t="n">
        <v>-7.45</v>
      </c>
      <c r="E13" t="n">
        <v>-0.66</v>
      </c>
      <c r="F13" t="n">
        <v>11.33</v>
      </c>
      <c r="G13" t="n">
        <v>3.88</v>
      </c>
      <c r="H13" t="n">
        <v>4</v>
      </c>
      <c r="I13" t="n">
        <v>2</v>
      </c>
      <c r="J13" t="n">
        <v>-1</v>
      </c>
      <c r="K13" t="n">
        <v>-1</v>
      </c>
      <c r="L13">
        <f>HYPERLINK("https://www.defined.fi/sol/3aSnAfNmqL4WM8esAjRw61q7X998VqhFb5k97EY2pump?maker=GSZkN4UXMWFTeJSMTZHxdeEVdWcx2VG14f9vtp2hghEb","https://www.defined.fi/sol/3aSnAfNmqL4WM8esAjRw61q7X998VqhFb5k97EY2pump?maker=GSZkN4UXMWFTeJSMTZHxdeEVdWcx2VG14f9vtp2hghEb")</f>
        <v/>
      </c>
      <c r="M13">
        <f>HYPERLINK("https://dexscreener.com/solana/3aSnAfNmqL4WM8esAjRw61q7X998VqhFb5k97EY2pump?maker=GSZkN4UXMWFTeJSMTZHxdeEVdWcx2VG14f9vtp2hghEb","https://dexscreener.com/solana/3aSnAfNmqL4WM8esAjRw61q7X998VqhFb5k97EY2pump?maker=GSZkN4UXMWFTeJSMTZHxdeEVdWcx2VG14f9vtp2hghEb")</f>
        <v/>
      </c>
    </row>
    <row r="14">
      <c r="A14" t="inlineStr">
        <is>
          <t>6PqDMmqJLEMXfWsQD3JBgspJKmgXjBR9taZM3JDppump</t>
        </is>
      </c>
      <c r="B14" t="inlineStr">
        <is>
          <t>Smuradge</t>
        </is>
      </c>
      <c r="C14" t="n">
        <v>2</v>
      </c>
      <c r="D14" t="n">
        <v>-7.31</v>
      </c>
      <c r="E14" t="n">
        <v>-0.78</v>
      </c>
      <c r="F14" t="n">
        <v>9.44</v>
      </c>
      <c r="G14" t="n">
        <v>2.13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HYPERLINK("https://www.defined.fi/sol/6PqDMmqJLEMXfWsQD3JBgspJKmgXjBR9taZM3JDppump?maker=GSZkN4UXMWFTeJSMTZHxdeEVdWcx2VG14f9vtp2hghEb","https://www.defined.fi/sol/6PqDMmqJLEMXfWsQD3JBgspJKmgXjBR9taZM3JDppump?maker=GSZkN4UXMWFTeJSMTZHxdeEVdWcx2VG14f9vtp2hghEb")</f>
        <v/>
      </c>
      <c r="M14">
        <f>HYPERLINK("https://dexscreener.com/solana/6PqDMmqJLEMXfWsQD3JBgspJKmgXjBR9taZM3JDppump?maker=GSZkN4UXMWFTeJSMTZHxdeEVdWcx2VG14f9vtp2hghEb","https://dexscreener.com/solana/6PqDMmqJLEMXfWsQD3JBgspJKmgXjBR9taZM3JDppump?maker=GSZkN4UXMWFTeJSMTZHxdeEVdWcx2VG14f9vtp2hghEb")</f>
        <v/>
      </c>
    </row>
    <row r="15">
      <c r="A15" t="inlineStr">
        <is>
          <t>7VQnrD2345cCND6t85AqtZkpuos5xdjo5qbP88H4pump</t>
        </is>
      </c>
      <c r="B15" t="inlineStr">
        <is>
          <t>XENO</t>
        </is>
      </c>
      <c r="C15" t="n">
        <v>2</v>
      </c>
      <c r="D15" t="n">
        <v>-1.08</v>
      </c>
      <c r="E15" t="n">
        <v>-0.29</v>
      </c>
      <c r="F15" t="n">
        <v>3.77</v>
      </c>
      <c r="G15" t="n">
        <v>2.69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HYPERLINK("https://www.defined.fi/sol/7VQnrD2345cCND6t85AqtZkpuos5xdjo5qbP88H4pump?maker=GSZkN4UXMWFTeJSMTZHxdeEVdWcx2VG14f9vtp2hghEb","https://www.defined.fi/sol/7VQnrD2345cCND6t85AqtZkpuos5xdjo5qbP88H4pump?maker=GSZkN4UXMWFTeJSMTZHxdeEVdWcx2VG14f9vtp2hghEb")</f>
        <v/>
      </c>
      <c r="M15">
        <f>HYPERLINK("https://dexscreener.com/solana/7VQnrD2345cCND6t85AqtZkpuos5xdjo5qbP88H4pump?maker=GSZkN4UXMWFTeJSMTZHxdeEVdWcx2VG14f9vtp2hghEb","https://dexscreener.com/solana/7VQnrD2345cCND6t85AqtZkpuos5xdjo5qbP88H4pump?maker=GSZkN4UXMWFTeJSMTZHxdeEVdWcx2VG14f9vtp2hghEb")</f>
        <v/>
      </c>
    </row>
    <row r="16">
      <c r="A16" t="inlineStr">
        <is>
          <t>2ymAjUoJdiNZgKy6vKfJ2WQ6AExck3cZbAX26g6Qpump</t>
        </is>
      </c>
      <c r="B16" t="inlineStr">
        <is>
          <t>voice99999</t>
        </is>
      </c>
      <c r="C16" t="n">
        <v>2</v>
      </c>
      <c r="D16" t="n">
        <v>0.358</v>
      </c>
      <c r="E16" t="n">
        <v>0.37</v>
      </c>
      <c r="F16" t="n">
        <v>0.958</v>
      </c>
      <c r="G16" t="n">
        <v>1.32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HYPERLINK("https://www.defined.fi/sol/2ymAjUoJdiNZgKy6vKfJ2WQ6AExck3cZbAX26g6Qpump?maker=GSZkN4UXMWFTeJSMTZHxdeEVdWcx2VG14f9vtp2hghEb","https://www.defined.fi/sol/2ymAjUoJdiNZgKy6vKfJ2WQ6AExck3cZbAX26g6Qpump?maker=GSZkN4UXMWFTeJSMTZHxdeEVdWcx2VG14f9vtp2hghEb")</f>
        <v/>
      </c>
      <c r="M16">
        <f>HYPERLINK("https://dexscreener.com/solana/2ymAjUoJdiNZgKy6vKfJ2WQ6AExck3cZbAX26g6Qpump?maker=GSZkN4UXMWFTeJSMTZHxdeEVdWcx2VG14f9vtp2hghEb","https://dexscreener.com/solana/2ymAjUoJdiNZgKy6vKfJ2WQ6AExck3cZbAX26g6Qpump?maker=GSZkN4UXMWFTeJSMTZHxdeEVdWcx2VG14f9vtp2hghEb")</f>
        <v/>
      </c>
    </row>
    <row r="17">
      <c r="A17" t="inlineStr">
        <is>
          <t>HuiVprCHCucHUb5bX6EXFJd7wuwvdASFzzge4ahXpump</t>
        </is>
      </c>
      <c r="B17" t="inlineStr">
        <is>
          <t>Tilly</t>
        </is>
      </c>
      <c r="C17" t="n">
        <v>3</v>
      </c>
      <c r="D17" t="n">
        <v>-3.19</v>
      </c>
      <c r="E17" t="n">
        <v>-0.9399999999999999</v>
      </c>
      <c r="F17" t="n">
        <v>3.41</v>
      </c>
      <c r="G17" t="n">
        <v>0</v>
      </c>
      <c r="H17" t="n">
        <v>1</v>
      </c>
      <c r="I17" t="n">
        <v>0</v>
      </c>
      <c r="J17" t="n">
        <v>-1</v>
      </c>
      <c r="K17" t="n">
        <v>-1</v>
      </c>
      <c r="L17">
        <f>HYPERLINK("https://www.defined.fi/sol/HuiVprCHCucHUb5bX6EXFJd7wuwvdASFzzge4ahXpump?maker=GSZkN4UXMWFTeJSMTZHxdeEVdWcx2VG14f9vtp2hghEb","https://www.defined.fi/sol/HuiVprCHCucHUb5bX6EXFJd7wuwvdASFzzge4ahXpump?maker=GSZkN4UXMWFTeJSMTZHxdeEVdWcx2VG14f9vtp2hghEb")</f>
        <v/>
      </c>
      <c r="M17">
        <f>HYPERLINK("https://dexscreener.com/solana/HuiVprCHCucHUb5bX6EXFJd7wuwvdASFzzge4ahXpump?maker=GSZkN4UXMWFTeJSMTZHxdeEVdWcx2VG14f9vtp2hghEb","https://dexscreener.com/solana/HuiVprCHCucHUb5bX6EXFJd7wuwvdASFzzge4ahXpump?maker=GSZkN4UXMWFTeJSMTZHxdeEVdWcx2VG14f9vtp2hghEb")</f>
        <v/>
      </c>
    </row>
    <row r="18">
      <c r="A18" t="inlineStr">
        <is>
          <t>EH2tRrNn2TfD2c1vNLMrNaxa4wskzEnzb1Vo5YDRpump</t>
        </is>
      </c>
      <c r="B18" t="inlineStr">
        <is>
          <t>SLAP</t>
        </is>
      </c>
      <c r="C18" t="n">
        <v>3</v>
      </c>
      <c r="D18" t="n">
        <v>-0.373</v>
      </c>
      <c r="E18" t="n">
        <v>-0.1</v>
      </c>
      <c r="F18" t="n">
        <v>3.89</v>
      </c>
      <c r="G18" t="n">
        <v>3.52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HYPERLINK("https://www.defined.fi/sol/EH2tRrNn2TfD2c1vNLMrNaxa4wskzEnzb1Vo5YDRpump?maker=GSZkN4UXMWFTeJSMTZHxdeEVdWcx2VG14f9vtp2hghEb","https://www.defined.fi/sol/EH2tRrNn2TfD2c1vNLMrNaxa4wskzEnzb1Vo5YDRpump?maker=GSZkN4UXMWFTeJSMTZHxdeEVdWcx2VG14f9vtp2hghEb")</f>
        <v/>
      </c>
      <c r="M18">
        <f>HYPERLINK("https://dexscreener.com/solana/EH2tRrNn2TfD2c1vNLMrNaxa4wskzEnzb1Vo5YDRpump?maker=GSZkN4UXMWFTeJSMTZHxdeEVdWcx2VG14f9vtp2hghEb","https://dexscreener.com/solana/EH2tRrNn2TfD2c1vNLMrNaxa4wskzEnzb1Vo5YDRpump?maker=GSZkN4UXMWFTeJSMTZHxdeEVdWcx2VG14f9vtp2hghEb")</f>
        <v/>
      </c>
    </row>
    <row r="19">
      <c r="A19" t="inlineStr">
        <is>
          <t>8wZvGcGePvWEa8tKQUYctMXFSkqS39scozVU9xBVrUjY</t>
        </is>
      </c>
      <c r="B19" t="inlineStr">
        <is>
          <t>Remilia</t>
        </is>
      </c>
      <c r="C19" t="n">
        <v>3</v>
      </c>
      <c r="D19" t="n">
        <v>-0.478</v>
      </c>
      <c r="E19" t="n">
        <v>-0.16</v>
      </c>
      <c r="F19" t="n">
        <v>2.92</v>
      </c>
      <c r="G19" t="n">
        <v>2.44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HYPERLINK("https://www.defined.fi/sol/8wZvGcGePvWEa8tKQUYctMXFSkqS39scozVU9xBVrUjY?maker=GSZkN4UXMWFTeJSMTZHxdeEVdWcx2VG14f9vtp2hghEb","https://www.defined.fi/sol/8wZvGcGePvWEa8tKQUYctMXFSkqS39scozVU9xBVrUjY?maker=GSZkN4UXMWFTeJSMTZHxdeEVdWcx2VG14f9vtp2hghEb")</f>
        <v/>
      </c>
      <c r="M19">
        <f>HYPERLINK("https://dexscreener.com/solana/8wZvGcGePvWEa8tKQUYctMXFSkqS39scozVU9xBVrUjY?maker=GSZkN4UXMWFTeJSMTZHxdeEVdWcx2VG14f9vtp2hghEb","https://dexscreener.com/solana/8wZvGcGePvWEa8tKQUYctMXFSkqS39scozVU9xBVrUjY?maker=GSZkN4UXMWFTeJSMTZHxdeEVdWcx2VG14f9vtp2hghEb")</f>
        <v/>
      </c>
    </row>
    <row r="20">
      <c r="A20" t="inlineStr">
        <is>
          <t>G24KtFMGkF5Ni1Ka775C48Z2aAALF6cv3TTY4vnZpump</t>
        </is>
      </c>
      <c r="B20" t="inlineStr">
        <is>
          <t>AR</t>
        </is>
      </c>
      <c r="C20" t="n">
        <v>3</v>
      </c>
      <c r="D20" t="n">
        <v>-0.255</v>
      </c>
      <c r="E20" t="n">
        <v>-0.13</v>
      </c>
      <c r="F20" t="n">
        <v>1.94</v>
      </c>
      <c r="G20" t="n">
        <v>1.69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HYPERLINK("https://www.defined.fi/sol/G24KtFMGkF5Ni1Ka775C48Z2aAALF6cv3TTY4vnZpump?maker=GSZkN4UXMWFTeJSMTZHxdeEVdWcx2VG14f9vtp2hghEb","https://www.defined.fi/sol/G24KtFMGkF5Ni1Ka775C48Z2aAALF6cv3TTY4vnZpump?maker=GSZkN4UXMWFTeJSMTZHxdeEVdWcx2VG14f9vtp2hghEb")</f>
        <v/>
      </c>
      <c r="M20">
        <f>HYPERLINK("https://dexscreener.com/solana/G24KtFMGkF5Ni1Ka775C48Z2aAALF6cv3TTY4vnZpump?maker=GSZkN4UXMWFTeJSMTZHxdeEVdWcx2VG14f9vtp2hghEb","https://dexscreener.com/solana/G24KtFMGkF5Ni1Ka775C48Z2aAALF6cv3TTY4vnZpump?maker=GSZkN4UXMWFTeJSMTZHxdeEVdWcx2VG14f9vtp2hghEb")</f>
        <v/>
      </c>
    </row>
    <row r="21">
      <c r="A21" t="inlineStr">
        <is>
          <t>6eN1RvN5xo8najYpou5tjJ7hcLweontu5EHPqSJBpump</t>
        </is>
      </c>
      <c r="B21" t="inlineStr">
        <is>
          <t>Uman</t>
        </is>
      </c>
      <c r="C21" t="n">
        <v>3</v>
      </c>
      <c r="D21" t="n">
        <v>2.85</v>
      </c>
      <c r="E21" t="n">
        <v>1.22</v>
      </c>
      <c r="F21" t="n">
        <v>2.34</v>
      </c>
      <c r="G21" t="n">
        <v>5.19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HYPERLINK("https://www.defined.fi/sol/6eN1RvN5xo8najYpou5tjJ7hcLweontu5EHPqSJBpump?maker=GSZkN4UXMWFTeJSMTZHxdeEVdWcx2VG14f9vtp2hghEb","https://www.defined.fi/sol/6eN1RvN5xo8najYpou5tjJ7hcLweontu5EHPqSJBpump?maker=GSZkN4UXMWFTeJSMTZHxdeEVdWcx2VG14f9vtp2hghEb")</f>
        <v/>
      </c>
      <c r="M21">
        <f>HYPERLINK("https://dexscreener.com/solana/6eN1RvN5xo8najYpou5tjJ7hcLweontu5EHPqSJBpump?maker=GSZkN4UXMWFTeJSMTZHxdeEVdWcx2VG14f9vtp2hghEb","https://dexscreener.com/solana/6eN1RvN5xo8najYpou5tjJ7hcLweontu5EHPqSJBpump?maker=GSZkN4UXMWFTeJSMTZHxdeEVdWcx2VG14f9vtp2hghEb")</f>
        <v/>
      </c>
    </row>
    <row r="22">
      <c r="A22" t="inlineStr">
        <is>
          <t>KkqCJwRvyoGmMQ93p8U4Kr6t9NTXWr1PehFYFzPpump</t>
        </is>
      </c>
      <c r="B22" t="inlineStr">
        <is>
          <t>PawPaw</t>
        </is>
      </c>
      <c r="C22" t="n">
        <v>3</v>
      </c>
      <c r="D22" t="n">
        <v>-4.73</v>
      </c>
      <c r="E22" t="n">
        <v>-0.89</v>
      </c>
      <c r="F22" t="n">
        <v>5.32</v>
      </c>
      <c r="G22" t="n">
        <v>0.592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HYPERLINK("https://www.defined.fi/sol/KkqCJwRvyoGmMQ93p8U4Kr6t9NTXWr1PehFYFzPpump?maker=GSZkN4UXMWFTeJSMTZHxdeEVdWcx2VG14f9vtp2hghEb","https://www.defined.fi/sol/KkqCJwRvyoGmMQ93p8U4Kr6t9NTXWr1PehFYFzPpump?maker=GSZkN4UXMWFTeJSMTZHxdeEVdWcx2VG14f9vtp2hghEb")</f>
        <v/>
      </c>
      <c r="M22">
        <f>HYPERLINK("https://dexscreener.com/solana/KkqCJwRvyoGmMQ93p8U4Kr6t9NTXWr1PehFYFzPpump?maker=GSZkN4UXMWFTeJSMTZHxdeEVdWcx2VG14f9vtp2hghEb","https://dexscreener.com/solana/KkqCJwRvyoGmMQ93p8U4Kr6t9NTXWr1PehFYFzPpump?maker=GSZkN4UXMWFTeJSMTZHxdeEVdWcx2VG14f9vtp2hghEb")</f>
        <v/>
      </c>
    </row>
    <row r="23">
      <c r="A23" t="inlineStr">
        <is>
          <t>82QjqWG4Fyk2FGQF8j1qzKRdr6416J6KLWtmeWbSpump</t>
        </is>
      </c>
      <c r="B23" t="inlineStr">
        <is>
          <t>BoDi</t>
        </is>
      </c>
      <c r="C23" t="n">
        <v>3</v>
      </c>
      <c r="D23" t="n">
        <v>1.2</v>
      </c>
      <c r="E23" t="n">
        <v>0.12</v>
      </c>
      <c r="F23" t="n">
        <v>9.890000000000001</v>
      </c>
      <c r="G23" t="n">
        <v>11.08</v>
      </c>
      <c r="H23" t="n">
        <v>4</v>
      </c>
      <c r="I23" t="n">
        <v>2</v>
      </c>
      <c r="J23" t="n">
        <v>-1</v>
      </c>
      <c r="K23" t="n">
        <v>-1</v>
      </c>
      <c r="L23">
        <f>HYPERLINK("https://www.defined.fi/sol/82QjqWG4Fyk2FGQF8j1qzKRdr6416J6KLWtmeWbSpump?maker=GSZkN4UXMWFTeJSMTZHxdeEVdWcx2VG14f9vtp2hghEb","https://www.defined.fi/sol/82QjqWG4Fyk2FGQF8j1qzKRdr6416J6KLWtmeWbSpump?maker=GSZkN4UXMWFTeJSMTZHxdeEVdWcx2VG14f9vtp2hghEb")</f>
        <v/>
      </c>
      <c r="M23">
        <f>HYPERLINK("https://dexscreener.com/solana/82QjqWG4Fyk2FGQF8j1qzKRdr6416J6KLWtmeWbSpump?maker=GSZkN4UXMWFTeJSMTZHxdeEVdWcx2VG14f9vtp2hghEb","https://dexscreener.com/solana/82QjqWG4Fyk2FGQF8j1qzKRdr6416J6KLWtmeWbSpump?maker=GSZkN4UXMWFTeJSMTZHxdeEVdWcx2VG14f9vtp2hghEb")</f>
        <v/>
      </c>
    </row>
    <row r="24">
      <c r="A24" t="inlineStr">
        <is>
          <t>F5hisWWogHq8DHtF6491agcyZQ7KG1ZBXE3Hc52Fpump</t>
        </is>
      </c>
      <c r="B24" t="inlineStr">
        <is>
          <t>BOG</t>
        </is>
      </c>
      <c r="C24" t="n">
        <v>3</v>
      </c>
      <c r="D24" t="n">
        <v>-0.104</v>
      </c>
      <c r="E24" t="n">
        <v>-0.09</v>
      </c>
      <c r="F24" t="n">
        <v>1.11</v>
      </c>
      <c r="G24" t="n">
        <v>1.01</v>
      </c>
      <c r="H24" t="n">
        <v>2</v>
      </c>
      <c r="I24" t="n">
        <v>1</v>
      </c>
      <c r="J24" t="n">
        <v>-1</v>
      </c>
      <c r="K24" t="n">
        <v>-1</v>
      </c>
      <c r="L24">
        <f>HYPERLINK("https://www.defined.fi/sol/F5hisWWogHq8DHtF6491agcyZQ7KG1ZBXE3Hc52Fpump?maker=GSZkN4UXMWFTeJSMTZHxdeEVdWcx2VG14f9vtp2hghEb","https://www.defined.fi/sol/F5hisWWogHq8DHtF6491agcyZQ7KG1ZBXE3Hc52Fpump?maker=GSZkN4UXMWFTeJSMTZHxdeEVdWcx2VG14f9vtp2hghEb")</f>
        <v/>
      </c>
      <c r="M24">
        <f>HYPERLINK("https://dexscreener.com/solana/F5hisWWogHq8DHtF6491agcyZQ7KG1ZBXE3Hc52Fpump?maker=GSZkN4UXMWFTeJSMTZHxdeEVdWcx2VG14f9vtp2hghEb","https://dexscreener.com/solana/F5hisWWogHq8DHtF6491agcyZQ7KG1ZBXE3Hc52Fpump?maker=GSZkN4UXMWFTeJSMTZHxdeEVdWcx2VG14f9vtp2hghEb")</f>
        <v/>
      </c>
    </row>
    <row r="25">
      <c r="A25" t="inlineStr">
        <is>
          <t>4HHeecDRA8rDkxjzyRn3QQwPEkxotZKKENJUFCsspump</t>
        </is>
      </c>
      <c r="B25" t="inlineStr">
        <is>
          <t>KUROMI</t>
        </is>
      </c>
      <c r="C25" t="n">
        <v>4</v>
      </c>
      <c r="D25" t="n">
        <v>-4.61</v>
      </c>
      <c r="E25" t="n">
        <v>-0.84</v>
      </c>
      <c r="F25" t="n">
        <v>5.5</v>
      </c>
      <c r="G25" t="n">
        <v>0.884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HYPERLINK("https://www.defined.fi/sol/4HHeecDRA8rDkxjzyRn3QQwPEkxotZKKENJUFCsspump?maker=GSZkN4UXMWFTeJSMTZHxdeEVdWcx2VG14f9vtp2hghEb","https://www.defined.fi/sol/4HHeecDRA8rDkxjzyRn3QQwPEkxotZKKENJUFCsspump?maker=GSZkN4UXMWFTeJSMTZHxdeEVdWcx2VG14f9vtp2hghEb")</f>
        <v/>
      </c>
      <c r="M25">
        <f>HYPERLINK("https://dexscreener.com/solana/4HHeecDRA8rDkxjzyRn3QQwPEkxotZKKENJUFCsspump?maker=GSZkN4UXMWFTeJSMTZHxdeEVdWcx2VG14f9vtp2hghEb","https://dexscreener.com/solana/4HHeecDRA8rDkxjzyRn3QQwPEkxotZKKENJUFCsspump?maker=GSZkN4UXMWFTeJSMTZHxdeEVdWcx2VG14f9vtp2hghEb")</f>
        <v/>
      </c>
    </row>
    <row r="26">
      <c r="A26" t="inlineStr">
        <is>
          <t>6fuTXyPc3MrtgD7mUnkreEfwtuCyyBPp6bFjPfpFpump</t>
        </is>
      </c>
      <c r="B26" t="inlineStr">
        <is>
          <t>lopo</t>
        </is>
      </c>
      <c r="C26" t="n">
        <v>4</v>
      </c>
      <c r="D26" t="n">
        <v>-1.07</v>
      </c>
      <c r="E26" t="n">
        <v>-0.95</v>
      </c>
      <c r="F26" t="n">
        <v>1.12</v>
      </c>
      <c r="G26" t="n">
        <v>0.054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HYPERLINK("https://www.defined.fi/sol/6fuTXyPc3MrtgD7mUnkreEfwtuCyyBPp6bFjPfpFpump?maker=GSZkN4UXMWFTeJSMTZHxdeEVdWcx2VG14f9vtp2hghEb","https://www.defined.fi/sol/6fuTXyPc3MrtgD7mUnkreEfwtuCyyBPp6bFjPfpFpump?maker=GSZkN4UXMWFTeJSMTZHxdeEVdWcx2VG14f9vtp2hghEb")</f>
        <v/>
      </c>
      <c r="M26">
        <f>HYPERLINK("https://dexscreener.com/solana/6fuTXyPc3MrtgD7mUnkreEfwtuCyyBPp6bFjPfpFpump?maker=GSZkN4UXMWFTeJSMTZHxdeEVdWcx2VG14f9vtp2hghEb","https://dexscreener.com/solana/6fuTXyPc3MrtgD7mUnkreEfwtuCyyBPp6bFjPfpFpump?maker=GSZkN4UXMWFTeJSMTZHxdeEVdWcx2VG14f9vtp2hghEb")</f>
        <v/>
      </c>
    </row>
    <row r="27">
      <c r="A27" t="inlineStr">
        <is>
          <t>9YFctaEia1RdU5DJybKfZGbTVQg5kfFF9aCrDK1Vpump</t>
        </is>
      </c>
      <c r="B27" t="inlineStr">
        <is>
          <t>meme</t>
        </is>
      </c>
      <c r="C27" t="n">
        <v>4</v>
      </c>
      <c r="D27" t="n">
        <v>-1.75</v>
      </c>
      <c r="E27" t="n">
        <v>-0.96</v>
      </c>
      <c r="F27" t="n">
        <v>1.83</v>
      </c>
      <c r="G27" t="n">
        <v>0.07099999999999999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HYPERLINK("https://www.defined.fi/sol/9YFctaEia1RdU5DJybKfZGbTVQg5kfFF9aCrDK1Vpump?maker=GSZkN4UXMWFTeJSMTZHxdeEVdWcx2VG14f9vtp2hghEb","https://www.defined.fi/sol/9YFctaEia1RdU5DJybKfZGbTVQg5kfFF9aCrDK1Vpump?maker=GSZkN4UXMWFTeJSMTZHxdeEVdWcx2VG14f9vtp2hghEb")</f>
        <v/>
      </c>
      <c r="M27">
        <f>HYPERLINK("https://dexscreener.com/solana/9YFctaEia1RdU5DJybKfZGbTVQg5kfFF9aCrDK1Vpump?maker=GSZkN4UXMWFTeJSMTZHxdeEVdWcx2VG14f9vtp2hghEb","https://dexscreener.com/solana/9YFctaEia1RdU5DJybKfZGbTVQg5kfFF9aCrDK1Vpump?maker=GSZkN4UXMWFTeJSMTZHxdeEVdWcx2VG14f9vtp2hghEb")</f>
        <v/>
      </c>
    </row>
    <row r="28">
      <c r="A28" t="inlineStr">
        <is>
          <t>CRKH8N84iHiE1StwPooiyRwj8GKf1j8cViE5jktjpump</t>
        </is>
      </c>
      <c r="B28" t="inlineStr">
        <is>
          <t>copium</t>
        </is>
      </c>
      <c r="C28" t="n">
        <v>4</v>
      </c>
      <c r="D28" t="n">
        <v>-0.848</v>
      </c>
      <c r="E28" t="n">
        <v>-0.92</v>
      </c>
      <c r="F28" t="n">
        <v>0.918</v>
      </c>
      <c r="G28" t="n">
        <v>0.07000000000000001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HYPERLINK("https://www.defined.fi/sol/CRKH8N84iHiE1StwPooiyRwj8GKf1j8cViE5jktjpump?maker=GSZkN4UXMWFTeJSMTZHxdeEVdWcx2VG14f9vtp2hghEb","https://www.defined.fi/sol/CRKH8N84iHiE1StwPooiyRwj8GKf1j8cViE5jktjpump?maker=GSZkN4UXMWFTeJSMTZHxdeEVdWcx2VG14f9vtp2hghEb")</f>
        <v/>
      </c>
      <c r="M28">
        <f>HYPERLINK("https://dexscreener.com/solana/CRKH8N84iHiE1StwPooiyRwj8GKf1j8cViE5jktjpump?maker=GSZkN4UXMWFTeJSMTZHxdeEVdWcx2VG14f9vtp2hghEb","https://dexscreener.com/solana/CRKH8N84iHiE1StwPooiyRwj8GKf1j8cViE5jktjpump?maker=GSZkN4UXMWFTeJSMTZHxdeEVdWcx2VG14f9vtp2hghEb")</f>
        <v/>
      </c>
    </row>
    <row r="29">
      <c r="A29" t="inlineStr">
        <is>
          <t>4EFD2ro4cS3iRgnqtFJTVvCh8GiCGHDa5hjGmVz4pump</t>
        </is>
      </c>
      <c r="B29" t="inlineStr">
        <is>
          <t>Balltze</t>
        </is>
      </c>
      <c r="C29" t="n">
        <v>4</v>
      </c>
      <c r="D29" t="n">
        <v>-0.752</v>
      </c>
      <c r="E29" t="n">
        <v>-0.87</v>
      </c>
      <c r="F29" t="n">
        <v>0.868</v>
      </c>
      <c r="G29" t="n">
        <v>0.116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HYPERLINK("https://www.defined.fi/sol/4EFD2ro4cS3iRgnqtFJTVvCh8GiCGHDa5hjGmVz4pump?maker=GSZkN4UXMWFTeJSMTZHxdeEVdWcx2VG14f9vtp2hghEb","https://www.defined.fi/sol/4EFD2ro4cS3iRgnqtFJTVvCh8GiCGHDa5hjGmVz4pump?maker=GSZkN4UXMWFTeJSMTZHxdeEVdWcx2VG14f9vtp2hghEb")</f>
        <v/>
      </c>
      <c r="M29">
        <f>HYPERLINK("https://dexscreener.com/solana/4EFD2ro4cS3iRgnqtFJTVvCh8GiCGHDa5hjGmVz4pump?maker=GSZkN4UXMWFTeJSMTZHxdeEVdWcx2VG14f9vtp2hghEb","https://dexscreener.com/solana/4EFD2ro4cS3iRgnqtFJTVvCh8GiCGHDa5hjGmVz4pump?maker=GSZkN4UXMWFTeJSMTZHxdeEVdWcx2VG14f9vtp2hghEb")</f>
        <v/>
      </c>
    </row>
    <row r="30">
      <c r="A30" t="inlineStr">
        <is>
          <t>5BcypcSTzVSJNjHJLahngfkY6Ktp7JQVuoA9N7Xrpump</t>
        </is>
      </c>
      <c r="B30" t="inlineStr">
        <is>
          <t>SOL6900</t>
        </is>
      </c>
      <c r="C30" t="n">
        <v>4</v>
      </c>
      <c r="D30" t="n">
        <v>-4.36</v>
      </c>
      <c r="E30" t="n">
        <v>-0.9399999999999999</v>
      </c>
      <c r="F30" t="n">
        <v>4.61</v>
      </c>
      <c r="G30" t="n">
        <v>0.254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HYPERLINK("https://www.defined.fi/sol/5BcypcSTzVSJNjHJLahngfkY6Ktp7JQVuoA9N7Xrpump?maker=GSZkN4UXMWFTeJSMTZHxdeEVdWcx2VG14f9vtp2hghEb","https://www.defined.fi/sol/5BcypcSTzVSJNjHJLahngfkY6Ktp7JQVuoA9N7Xrpump?maker=GSZkN4UXMWFTeJSMTZHxdeEVdWcx2VG14f9vtp2hghEb")</f>
        <v/>
      </c>
      <c r="M30">
        <f>HYPERLINK("https://dexscreener.com/solana/5BcypcSTzVSJNjHJLahngfkY6Ktp7JQVuoA9N7Xrpump?maker=GSZkN4UXMWFTeJSMTZHxdeEVdWcx2VG14f9vtp2hghEb","https://dexscreener.com/solana/5BcypcSTzVSJNjHJLahngfkY6Ktp7JQVuoA9N7Xrpump?maker=GSZkN4UXMWFTeJSMTZHxdeEVdWcx2VG14f9vtp2hghEb")</f>
        <v/>
      </c>
    </row>
    <row r="31">
      <c r="A31" t="inlineStr">
        <is>
          <t>7U3CLFekgnmfB5T7YMy3coTWXrCwXjhBdbgzJt1Ypump</t>
        </is>
      </c>
      <c r="B31" t="inlineStr">
        <is>
          <t>MyMelody</t>
        </is>
      </c>
      <c r="C31" t="n">
        <v>4</v>
      </c>
      <c r="D31" t="n">
        <v>-0.359</v>
      </c>
      <c r="E31" t="n">
        <v>-1</v>
      </c>
      <c r="F31" t="n">
        <v>1.84</v>
      </c>
      <c r="G31" t="n">
        <v>1.48</v>
      </c>
      <c r="H31" t="n">
        <v>2</v>
      </c>
      <c r="I31" t="n">
        <v>2</v>
      </c>
      <c r="J31" t="n">
        <v>-1</v>
      </c>
      <c r="K31" t="n">
        <v>-1</v>
      </c>
      <c r="L31">
        <f>HYPERLINK("https://www.defined.fi/sol/7U3CLFekgnmfB5T7YMy3coTWXrCwXjhBdbgzJt1Ypump?maker=GSZkN4UXMWFTeJSMTZHxdeEVdWcx2VG14f9vtp2hghEb","https://www.defined.fi/sol/7U3CLFekgnmfB5T7YMy3coTWXrCwXjhBdbgzJt1Ypump?maker=GSZkN4UXMWFTeJSMTZHxdeEVdWcx2VG14f9vtp2hghEb")</f>
        <v/>
      </c>
      <c r="M31">
        <f>HYPERLINK("https://dexscreener.com/solana/7U3CLFekgnmfB5T7YMy3coTWXrCwXjhBdbgzJt1Ypump?maker=GSZkN4UXMWFTeJSMTZHxdeEVdWcx2VG14f9vtp2hghEb","https://dexscreener.com/solana/7U3CLFekgnmfB5T7YMy3coTWXrCwXjhBdbgzJt1Ypump?maker=GSZkN4UXMWFTeJSMTZHxdeEVdWcx2VG14f9vtp2hghEb")</f>
        <v/>
      </c>
    </row>
    <row r="32">
      <c r="A32" t="inlineStr">
        <is>
          <t>S5msbG7CiaYUSeUDjMCQsGdQpAHokGMxzkpqi9rpump</t>
        </is>
      </c>
      <c r="B32" t="inlineStr">
        <is>
          <t>chiikawa</t>
        </is>
      </c>
      <c r="C32" t="n">
        <v>4</v>
      </c>
      <c r="D32" t="n">
        <v>-0.152</v>
      </c>
      <c r="E32" t="n">
        <v>-1</v>
      </c>
      <c r="F32" t="n">
        <v>0.918</v>
      </c>
      <c r="G32" t="n">
        <v>0.766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HYPERLINK("https://www.defined.fi/sol/S5msbG7CiaYUSeUDjMCQsGdQpAHokGMxzkpqi9rpump?maker=GSZkN4UXMWFTeJSMTZHxdeEVdWcx2VG14f9vtp2hghEb","https://www.defined.fi/sol/S5msbG7CiaYUSeUDjMCQsGdQpAHokGMxzkpqi9rpump?maker=GSZkN4UXMWFTeJSMTZHxdeEVdWcx2VG14f9vtp2hghEb")</f>
        <v/>
      </c>
      <c r="M32">
        <f>HYPERLINK("https://dexscreener.com/solana/S5msbG7CiaYUSeUDjMCQsGdQpAHokGMxzkpqi9rpump?maker=GSZkN4UXMWFTeJSMTZHxdeEVdWcx2VG14f9vtp2hghEb","https://dexscreener.com/solana/S5msbG7CiaYUSeUDjMCQsGdQpAHokGMxzkpqi9rpump?maker=GSZkN4UXMWFTeJSMTZHxdeEVdWcx2VG14f9vtp2hghEb")</f>
        <v/>
      </c>
    </row>
    <row r="33">
      <c r="A33" t="inlineStr">
        <is>
          <t>9C2FVSKr67iB4tfKKc6hC8NdHERimFe1rZuF12Wdpump</t>
        </is>
      </c>
      <c r="B33" t="inlineStr">
        <is>
          <t>NINJA</t>
        </is>
      </c>
      <c r="C33" t="n">
        <v>4</v>
      </c>
      <c r="D33" t="n">
        <v>-0.325</v>
      </c>
      <c r="E33" t="n">
        <v>-0.66</v>
      </c>
      <c r="F33" t="n">
        <v>0.49</v>
      </c>
      <c r="G33" t="n">
        <v>0.165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HYPERLINK("https://www.defined.fi/sol/9C2FVSKr67iB4tfKKc6hC8NdHERimFe1rZuF12Wdpump?maker=GSZkN4UXMWFTeJSMTZHxdeEVdWcx2VG14f9vtp2hghEb","https://www.defined.fi/sol/9C2FVSKr67iB4tfKKc6hC8NdHERimFe1rZuF12Wdpump?maker=GSZkN4UXMWFTeJSMTZHxdeEVdWcx2VG14f9vtp2hghEb")</f>
        <v/>
      </c>
      <c r="M33">
        <f>HYPERLINK("https://dexscreener.com/solana/9C2FVSKr67iB4tfKKc6hC8NdHERimFe1rZuF12Wdpump?maker=GSZkN4UXMWFTeJSMTZHxdeEVdWcx2VG14f9vtp2hghEb","https://dexscreener.com/solana/9C2FVSKr67iB4tfKKc6hC8NdHERimFe1rZuF12Wdpump?maker=GSZkN4UXMWFTeJSMTZHxdeEVdWcx2VG14f9vtp2hghEb")</f>
        <v/>
      </c>
    </row>
    <row r="34">
      <c r="A34" t="inlineStr">
        <is>
          <t>EbSPc2YGUHuGU1mxJgy7td6xskLiSk9NEVpPn9TYpump</t>
        </is>
      </c>
      <c r="B34" t="inlineStr">
        <is>
          <t>SMOWLS</t>
        </is>
      </c>
      <c r="C34" t="n">
        <v>5</v>
      </c>
      <c r="D34" t="n">
        <v>5.83</v>
      </c>
      <c r="E34" t="n">
        <v>1.32</v>
      </c>
      <c r="F34" t="n">
        <v>4.43</v>
      </c>
      <c r="G34" t="n">
        <v>10.27</v>
      </c>
      <c r="H34" t="n">
        <v>2</v>
      </c>
      <c r="I34" t="n">
        <v>3</v>
      </c>
      <c r="J34" t="n">
        <v>-1</v>
      </c>
      <c r="K34" t="n">
        <v>-1</v>
      </c>
      <c r="L34">
        <f>HYPERLINK("https://www.defined.fi/sol/EbSPc2YGUHuGU1mxJgy7td6xskLiSk9NEVpPn9TYpump?maker=GSZkN4UXMWFTeJSMTZHxdeEVdWcx2VG14f9vtp2hghEb","https://www.defined.fi/sol/EbSPc2YGUHuGU1mxJgy7td6xskLiSk9NEVpPn9TYpump?maker=GSZkN4UXMWFTeJSMTZHxdeEVdWcx2VG14f9vtp2hghEb")</f>
        <v/>
      </c>
      <c r="M34">
        <f>HYPERLINK("https://dexscreener.com/solana/EbSPc2YGUHuGU1mxJgy7td6xskLiSk9NEVpPn9TYpump?maker=GSZkN4UXMWFTeJSMTZHxdeEVdWcx2VG14f9vtp2hghEb","https://dexscreener.com/solana/EbSPc2YGUHuGU1mxJgy7td6xskLiSk9NEVpPn9TYpump?maker=GSZkN4UXMWFTeJSMTZHxdeEVdWcx2VG14f9vtp2hghEb")</f>
        <v/>
      </c>
    </row>
    <row r="35">
      <c r="A35" t="inlineStr">
        <is>
          <t>31hM3duFXhGnhofzx8czzq2w9mRYbGyNNhSFbTW4pump</t>
        </is>
      </c>
      <c r="B35" t="inlineStr">
        <is>
          <t>Titan</t>
        </is>
      </c>
      <c r="C35" t="n">
        <v>5</v>
      </c>
      <c r="D35" t="n">
        <v>-1.86</v>
      </c>
      <c r="E35" t="n">
        <v>-0.35</v>
      </c>
      <c r="F35" t="n">
        <v>5.29</v>
      </c>
      <c r="G35" t="n">
        <v>3.43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HYPERLINK("https://www.defined.fi/sol/31hM3duFXhGnhofzx8czzq2w9mRYbGyNNhSFbTW4pump?maker=GSZkN4UXMWFTeJSMTZHxdeEVdWcx2VG14f9vtp2hghEb","https://www.defined.fi/sol/31hM3duFXhGnhofzx8czzq2w9mRYbGyNNhSFbTW4pump?maker=GSZkN4UXMWFTeJSMTZHxdeEVdWcx2VG14f9vtp2hghEb")</f>
        <v/>
      </c>
      <c r="M35">
        <f>HYPERLINK("https://dexscreener.com/solana/31hM3duFXhGnhofzx8czzq2w9mRYbGyNNhSFbTW4pump?maker=GSZkN4UXMWFTeJSMTZHxdeEVdWcx2VG14f9vtp2hghEb","https://dexscreener.com/solana/31hM3duFXhGnhofzx8czzq2w9mRYbGyNNhSFbTW4pump?maker=GSZkN4UXMWFTeJSMTZHxdeEVdWcx2VG14f9vtp2hghEb")</f>
        <v/>
      </c>
    </row>
    <row r="36">
      <c r="A36" t="inlineStr">
        <is>
          <t>7TQwKHBEWFWtYorj6a86vJzhxjpy4n5G5QYK9dWkpump</t>
        </is>
      </c>
      <c r="B36" t="inlineStr">
        <is>
          <t>Nyan</t>
        </is>
      </c>
      <c r="C36" t="n">
        <v>5</v>
      </c>
      <c r="D36" t="n">
        <v>0.042</v>
      </c>
      <c r="E36" t="n">
        <v>-1</v>
      </c>
      <c r="F36" t="n">
        <v>4.96</v>
      </c>
      <c r="G36" t="n">
        <v>5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HYPERLINK("https://www.defined.fi/sol/7TQwKHBEWFWtYorj6a86vJzhxjpy4n5G5QYK9dWkpump?maker=GSZkN4UXMWFTeJSMTZHxdeEVdWcx2VG14f9vtp2hghEb","https://www.defined.fi/sol/7TQwKHBEWFWtYorj6a86vJzhxjpy4n5G5QYK9dWkpump?maker=GSZkN4UXMWFTeJSMTZHxdeEVdWcx2VG14f9vtp2hghEb")</f>
        <v/>
      </c>
      <c r="M36">
        <f>HYPERLINK("https://dexscreener.com/solana/7TQwKHBEWFWtYorj6a86vJzhxjpy4n5G5QYK9dWkpump?maker=GSZkN4UXMWFTeJSMTZHxdeEVdWcx2VG14f9vtp2hghEb","https://dexscreener.com/solana/7TQwKHBEWFWtYorj6a86vJzhxjpy4n5G5QYK9dWkpump?maker=GSZkN4UXMWFTeJSMTZHxdeEVdWcx2VG14f9vtp2hghEb")</f>
        <v/>
      </c>
    </row>
    <row r="37">
      <c r="A37" t="inlineStr">
        <is>
          <t>BuxH23osRyFFLbWG3czrTsfBQYbxzVZ8f7QV4cjTHN5x</t>
        </is>
      </c>
      <c r="B37" t="inlineStr">
        <is>
          <t>JOHN</t>
        </is>
      </c>
      <c r="C37" t="n">
        <v>5</v>
      </c>
      <c r="D37" t="n">
        <v>1.08</v>
      </c>
      <c r="E37" t="n">
        <v>0.29</v>
      </c>
      <c r="F37" t="n">
        <v>3.65</v>
      </c>
      <c r="G37" t="n">
        <v>4.72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HYPERLINK("https://www.defined.fi/sol/BuxH23osRyFFLbWG3czrTsfBQYbxzVZ8f7QV4cjTHN5x?maker=GSZkN4UXMWFTeJSMTZHxdeEVdWcx2VG14f9vtp2hghEb","https://www.defined.fi/sol/BuxH23osRyFFLbWG3czrTsfBQYbxzVZ8f7QV4cjTHN5x?maker=GSZkN4UXMWFTeJSMTZHxdeEVdWcx2VG14f9vtp2hghEb")</f>
        <v/>
      </c>
      <c r="M37">
        <f>HYPERLINK("https://dexscreener.com/solana/BuxH23osRyFFLbWG3czrTsfBQYbxzVZ8f7QV4cjTHN5x?maker=GSZkN4UXMWFTeJSMTZHxdeEVdWcx2VG14f9vtp2hghEb","https://dexscreener.com/solana/BuxH23osRyFFLbWG3czrTsfBQYbxzVZ8f7QV4cjTHN5x?maker=GSZkN4UXMWFTeJSMTZHxdeEVdWcx2VG14f9vtp2hghEb")</f>
        <v/>
      </c>
    </row>
    <row r="38">
      <c r="A38" t="inlineStr">
        <is>
          <t>4o9JPLsdNxnSYvS6Y3gTzYwUQcSKEpqLAe19DhUQpump</t>
        </is>
      </c>
      <c r="B38" t="inlineStr">
        <is>
          <t>Goat6900</t>
        </is>
      </c>
      <c r="C38" t="n">
        <v>5</v>
      </c>
      <c r="D38" t="n">
        <v>0.026</v>
      </c>
      <c r="E38" t="n">
        <v>-1</v>
      </c>
      <c r="F38" t="n">
        <v>0.49</v>
      </c>
      <c r="G38" t="n">
        <v>0.516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HYPERLINK("https://www.defined.fi/sol/4o9JPLsdNxnSYvS6Y3gTzYwUQcSKEpqLAe19DhUQpump?maker=GSZkN4UXMWFTeJSMTZHxdeEVdWcx2VG14f9vtp2hghEb","https://www.defined.fi/sol/4o9JPLsdNxnSYvS6Y3gTzYwUQcSKEpqLAe19DhUQpump?maker=GSZkN4UXMWFTeJSMTZHxdeEVdWcx2VG14f9vtp2hghEb")</f>
        <v/>
      </c>
      <c r="M38">
        <f>HYPERLINK("https://dexscreener.com/solana/4o9JPLsdNxnSYvS6Y3gTzYwUQcSKEpqLAe19DhUQpump?maker=GSZkN4UXMWFTeJSMTZHxdeEVdWcx2VG14f9vtp2hghEb","https://dexscreener.com/solana/4o9JPLsdNxnSYvS6Y3gTzYwUQcSKEpqLAe19DhUQpump?maker=GSZkN4UXMWFTeJSMTZHxdeEVdWcx2VG14f9vtp2hghEb")</f>
        <v/>
      </c>
    </row>
    <row r="39">
      <c r="A39" t="inlineStr">
        <is>
          <t>E2oCyXak6MeJv9CZAjjGDUdQ4oMQYSJ69QLgfDxupump</t>
        </is>
      </c>
      <c r="B39" t="inlineStr">
        <is>
          <t>Daisy</t>
        </is>
      </c>
      <c r="C39" t="n">
        <v>5</v>
      </c>
      <c r="D39" t="n">
        <v>-0.23</v>
      </c>
      <c r="E39" t="n">
        <v>-1</v>
      </c>
      <c r="F39" t="n">
        <v>0.878</v>
      </c>
      <c r="G39" t="n">
        <v>0.648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HYPERLINK("https://www.defined.fi/sol/E2oCyXak6MeJv9CZAjjGDUdQ4oMQYSJ69QLgfDxupump?maker=GSZkN4UXMWFTeJSMTZHxdeEVdWcx2VG14f9vtp2hghEb","https://www.defined.fi/sol/E2oCyXak6MeJv9CZAjjGDUdQ4oMQYSJ69QLgfDxupump?maker=GSZkN4UXMWFTeJSMTZHxdeEVdWcx2VG14f9vtp2hghEb")</f>
        <v/>
      </c>
      <c r="M39">
        <f>HYPERLINK("https://dexscreener.com/solana/E2oCyXak6MeJv9CZAjjGDUdQ4oMQYSJ69QLgfDxupump?maker=GSZkN4UXMWFTeJSMTZHxdeEVdWcx2VG14f9vtp2hghEb","https://dexscreener.com/solana/E2oCyXak6MeJv9CZAjjGDUdQ4oMQYSJ69QLgfDxupump?maker=GSZkN4UXMWFTeJSMTZHxdeEVdWcx2VG14f9vtp2hghEb")</f>
        <v/>
      </c>
    </row>
    <row r="40">
      <c r="A40" t="inlineStr">
        <is>
          <t>D2G8xFQ8qPqAJNTRtpwtZ1ZMH69xtytPnpuAmGUGpump</t>
        </is>
      </c>
      <c r="B40" t="inlineStr">
        <is>
          <t>DONG</t>
        </is>
      </c>
      <c r="C40" t="n">
        <v>5</v>
      </c>
      <c r="D40" t="n">
        <v>0.05</v>
      </c>
      <c r="E40" t="n">
        <v>0.05</v>
      </c>
      <c r="F40" t="n">
        <v>1.1</v>
      </c>
      <c r="G40" t="n">
        <v>1.15</v>
      </c>
      <c r="H40" t="n">
        <v>2</v>
      </c>
      <c r="I40" t="n">
        <v>2</v>
      </c>
      <c r="J40" t="n">
        <v>-1</v>
      </c>
      <c r="K40" t="n">
        <v>-1</v>
      </c>
      <c r="L40">
        <f>HYPERLINK("https://www.defined.fi/sol/D2G8xFQ8qPqAJNTRtpwtZ1ZMH69xtytPnpuAmGUGpump?maker=GSZkN4UXMWFTeJSMTZHxdeEVdWcx2VG14f9vtp2hghEb","https://www.defined.fi/sol/D2G8xFQ8qPqAJNTRtpwtZ1ZMH69xtytPnpuAmGUGpump?maker=GSZkN4UXMWFTeJSMTZHxdeEVdWcx2VG14f9vtp2hghEb")</f>
        <v/>
      </c>
      <c r="M40">
        <f>HYPERLINK("https://dexscreener.com/solana/D2G8xFQ8qPqAJNTRtpwtZ1ZMH69xtytPnpuAmGUGpump?maker=GSZkN4UXMWFTeJSMTZHxdeEVdWcx2VG14f9vtp2hghEb","https://dexscreener.com/solana/D2G8xFQ8qPqAJNTRtpwtZ1ZMH69xtytPnpuAmGUGpump?maker=GSZkN4UXMWFTeJSMTZHxdeEVdWcx2VG14f9vtp2hghEb")</f>
        <v/>
      </c>
    </row>
    <row r="41">
      <c r="A41" t="inlineStr">
        <is>
          <t>5dC876ztPQt7SaoQyPvorwPafHYG8aywdeqcB2T2pump</t>
        </is>
      </c>
      <c r="B41" t="inlineStr">
        <is>
          <t>DOWN4200</t>
        </is>
      </c>
      <c r="C41" t="n">
        <v>5</v>
      </c>
      <c r="D41" t="n">
        <v>2.03</v>
      </c>
      <c r="E41" t="n">
        <v>1.1</v>
      </c>
      <c r="F41" t="n">
        <v>1.85</v>
      </c>
      <c r="G41" t="n">
        <v>3.88</v>
      </c>
      <c r="H41" t="n">
        <v>1</v>
      </c>
      <c r="I41" t="n">
        <v>2</v>
      </c>
      <c r="J41" t="n">
        <v>-1</v>
      </c>
      <c r="K41" t="n">
        <v>-1</v>
      </c>
      <c r="L41">
        <f>HYPERLINK("https://www.defined.fi/sol/5dC876ztPQt7SaoQyPvorwPafHYG8aywdeqcB2T2pump?maker=GSZkN4UXMWFTeJSMTZHxdeEVdWcx2VG14f9vtp2hghEb","https://www.defined.fi/sol/5dC876ztPQt7SaoQyPvorwPafHYG8aywdeqcB2T2pump?maker=GSZkN4UXMWFTeJSMTZHxdeEVdWcx2VG14f9vtp2hghEb")</f>
        <v/>
      </c>
      <c r="M41">
        <f>HYPERLINK("https://dexscreener.com/solana/5dC876ztPQt7SaoQyPvorwPafHYG8aywdeqcB2T2pump?maker=GSZkN4UXMWFTeJSMTZHxdeEVdWcx2VG14f9vtp2hghEb","https://dexscreener.com/solana/5dC876ztPQt7SaoQyPvorwPafHYG8aywdeqcB2T2pump?maker=GSZkN4UXMWFTeJSMTZHxdeEVdWcx2VG14f9vtp2hghEb")</f>
        <v/>
      </c>
    </row>
    <row r="42">
      <c r="A42" t="inlineStr">
        <is>
          <t>DHoadXCbf6TcadkcMGJ8kFRdDa2sXPQ1KrgodUDRpump</t>
        </is>
      </c>
      <c r="B42" t="inlineStr">
        <is>
          <t>CHIIKAWA</t>
        </is>
      </c>
      <c r="C42" t="n">
        <v>5</v>
      </c>
      <c r="D42" t="n">
        <v>-0.339</v>
      </c>
      <c r="E42" t="n">
        <v>-0.06</v>
      </c>
      <c r="F42" t="n">
        <v>31.6</v>
      </c>
      <c r="G42" t="n">
        <v>5.84</v>
      </c>
      <c r="H42" t="n">
        <v>4</v>
      </c>
      <c r="I42" t="n">
        <v>1</v>
      </c>
      <c r="J42" t="n">
        <v>-1</v>
      </c>
      <c r="K42" t="n">
        <v>-1</v>
      </c>
      <c r="L42">
        <f>HYPERLINK("https://www.defined.fi/sol/DHoadXCbf6TcadkcMGJ8kFRdDa2sXPQ1KrgodUDRpump?maker=GSZkN4UXMWFTeJSMTZHxdeEVdWcx2VG14f9vtp2hghEb","https://www.defined.fi/sol/DHoadXCbf6TcadkcMGJ8kFRdDa2sXPQ1KrgodUDRpump?maker=GSZkN4UXMWFTeJSMTZHxdeEVdWcx2VG14f9vtp2hghEb")</f>
        <v/>
      </c>
      <c r="M42">
        <f>HYPERLINK("https://dexscreener.com/solana/DHoadXCbf6TcadkcMGJ8kFRdDa2sXPQ1KrgodUDRpump?maker=GSZkN4UXMWFTeJSMTZHxdeEVdWcx2VG14f9vtp2hghEb","https://dexscreener.com/solana/DHoadXCbf6TcadkcMGJ8kFRdDa2sXPQ1KrgodUDRpump?maker=GSZkN4UXMWFTeJSMTZHxdeEVdWcx2VG14f9vtp2hghEb")</f>
        <v/>
      </c>
    </row>
    <row r="43">
      <c r="A43" t="inlineStr">
        <is>
          <t>8iWsK2WH3AGviQwAnt43zvc8yLy6QMUSuv8PK2A7pump</t>
        </is>
      </c>
      <c r="B43" t="inlineStr">
        <is>
          <t>unknown_8iWs</t>
        </is>
      </c>
      <c r="C43" t="n">
        <v>5</v>
      </c>
      <c r="D43" t="n">
        <v>-3.25</v>
      </c>
      <c r="E43" t="n">
        <v>-0.08</v>
      </c>
      <c r="F43" t="n">
        <v>41.15</v>
      </c>
      <c r="G43" t="n">
        <v>37.9</v>
      </c>
      <c r="H43" t="n">
        <v>2</v>
      </c>
      <c r="I43" t="n">
        <v>2</v>
      </c>
      <c r="J43" t="n">
        <v>-1</v>
      </c>
      <c r="K43" t="n">
        <v>-1</v>
      </c>
      <c r="L43">
        <f>HYPERLINK("https://www.defined.fi/sol/8iWsK2WH3AGviQwAnt43zvc8yLy6QMUSuv8PK2A7pump?maker=GSZkN4UXMWFTeJSMTZHxdeEVdWcx2VG14f9vtp2hghEb","https://www.defined.fi/sol/8iWsK2WH3AGviQwAnt43zvc8yLy6QMUSuv8PK2A7pump?maker=GSZkN4UXMWFTeJSMTZHxdeEVdWcx2VG14f9vtp2hghEb")</f>
        <v/>
      </c>
      <c r="M43">
        <f>HYPERLINK("https://dexscreener.com/solana/8iWsK2WH3AGviQwAnt43zvc8yLy6QMUSuv8PK2A7pump?maker=GSZkN4UXMWFTeJSMTZHxdeEVdWcx2VG14f9vtp2hghEb","https://dexscreener.com/solana/8iWsK2WH3AGviQwAnt43zvc8yLy6QMUSuv8PK2A7pump?maker=GSZkN4UXMWFTeJSMTZHxdeEVdWcx2VG14f9vtp2hghEb")</f>
        <v/>
      </c>
    </row>
    <row r="44">
      <c r="A44" t="inlineStr">
        <is>
          <t>9JhFqCA21MoAXs2PTaeqNQp2XngPn1PgYr2rsEVCpump</t>
        </is>
      </c>
      <c r="B44" t="inlineStr">
        <is>
          <t>OPUS</t>
        </is>
      </c>
      <c r="C44" t="n">
        <v>5</v>
      </c>
      <c r="D44" t="n">
        <v>7.23</v>
      </c>
      <c r="E44" t="n">
        <v>0.21</v>
      </c>
      <c r="F44" t="n">
        <v>35.06</v>
      </c>
      <c r="G44" t="n">
        <v>42.3</v>
      </c>
      <c r="H44" t="n">
        <v>3</v>
      </c>
      <c r="I44" t="n">
        <v>4</v>
      </c>
      <c r="J44" t="n">
        <v>-1</v>
      </c>
      <c r="K44" t="n">
        <v>-1</v>
      </c>
      <c r="L44">
        <f>HYPERLINK("https://www.defined.fi/sol/9JhFqCA21MoAXs2PTaeqNQp2XngPn1PgYr2rsEVCpump?maker=GSZkN4UXMWFTeJSMTZHxdeEVdWcx2VG14f9vtp2hghEb","https://www.defined.fi/sol/9JhFqCA21MoAXs2PTaeqNQp2XngPn1PgYr2rsEVCpump?maker=GSZkN4UXMWFTeJSMTZHxdeEVdWcx2VG14f9vtp2hghEb")</f>
        <v/>
      </c>
      <c r="M44">
        <f>HYPERLINK("https://dexscreener.com/solana/9JhFqCA21MoAXs2PTaeqNQp2XngPn1PgYr2rsEVCpump?maker=GSZkN4UXMWFTeJSMTZHxdeEVdWcx2VG14f9vtp2hghEb","https://dexscreener.com/solana/9JhFqCA21MoAXs2PTaeqNQp2XngPn1PgYr2rsEVCpump?maker=GSZkN4UXMWFTeJSMTZHxdeEVdWcx2VG14f9vtp2hghEb")</f>
        <v/>
      </c>
    </row>
    <row r="45">
      <c r="A45" t="inlineStr">
        <is>
          <t>H7jz5tmUxhGzeQZviiuZZXsvH3EBUM83G2PghABNpump</t>
        </is>
      </c>
      <c r="B45" t="inlineStr">
        <is>
          <t>Lu</t>
        </is>
      </c>
      <c r="C45" t="n">
        <v>5</v>
      </c>
      <c r="D45" t="n">
        <v>-2.23</v>
      </c>
      <c r="E45" t="n">
        <v>-0.47</v>
      </c>
      <c r="F45" t="n">
        <v>4.8</v>
      </c>
      <c r="G45" t="n">
        <v>2.57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HYPERLINK("https://www.defined.fi/sol/H7jz5tmUxhGzeQZviiuZZXsvH3EBUM83G2PghABNpump?maker=GSZkN4UXMWFTeJSMTZHxdeEVdWcx2VG14f9vtp2hghEb","https://www.defined.fi/sol/H7jz5tmUxhGzeQZviiuZZXsvH3EBUM83G2PghABNpump?maker=GSZkN4UXMWFTeJSMTZHxdeEVdWcx2VG14f9vtp2hghEb")</f>
        <v/>
      </c>
      <c r="M45">
        <f>HYPERLINK("https://dexscreener.com/solana/H7jz5tmUxhGzeQZviiuZZXsvH3EBUM83G2PghABNpump?maker=GSZkN4UXMWFTeJSMTZHxdeEVdWcx2VG14f9vtp2hghEb","https://dexscreener.com/solana/H7jz5tmUxhGzeQZviiuZZXsvH3EBUM83G2PghABNpump?maker=GSZkN4UXMWFTeJSMTZHxdeEVdWcx2VG14f9vtp2hghEb")</f>
        <v/>
      </c>
    </row>
    <row r="46">
      <c r="A46" t="inlineStr">
        <is>
          <t>GANGmGApLk9f9vE6A9NyCYBREu7e7b1zkcJY6ECgpump</t>
        </is>
      </c>
      <c r="B46" t="inlineStr">
        <is>
          <t>LILY</t>
        </is>
      </c>
      <c r="C46" t="n">
        <v>6</v>
      </c>
      <c r="D46" t="n">
        <v>-0.053</v>
      </c>
      <c r="E46" t="n">
        <v>-0.03</v>
      </c>
      <c r="F46" t="n">
        <v>1.92</v>
      </c>
      <c r="G46" t="n">
        <v>1.87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HYPERLINK("https://www.defined.fi/sol/GANGmGApLk9f9vE6A9NyCYBREu7e7b1zkcJY6ECgpump?maker=GSZkN4UXMWFTeJSMTZHxdeEVdWcx2VG14f9vtp2hghEb","https://www.defined.fi/sol/GANGmGApLk9f9vE6A9NyCYBREu7e7b1zkcJY6ECgpump?maker=GSZkN4UXMWFTeJSMTZHxdeEVdWcx2VG14f9vtp2hghEb")</f>
        <v/>
      </c>
      <c r="M46">
        <f>HYPERLINK("https://dexscreener.com/solana/GANGmGApLk9f9vE6A9NyCYBREu7e7b1zkcJY6ECgpump?maker=GSZkN4UXMWFTeJSMTZHxdeEVdWcx2VG14f9vtp2hghEb","https://dexscreener.com/solana/GANGmGApLk9f9vE6A9NyCYBREu7e7b1zkcJY6ECgpump?maker=GSZkN4UXMWFTeJSMTZHxdeEVdWcx2VG14f9vtp2hghEb")</f>
        <v/>
      </c>
    </row>
    <row r="47">
      <c r="A47" t="inlineStr">
        <is>
          <t>BhCRgMZj4DRGnHJR1M6FALJ87d6RSahfD18L69c9zVR3</t>
        </is>
      </c>
      <c r="B47" t="inlineStr">
        <is>
          <t>NeuroSama</t>
        </is>
      </c>
      <c r="C47" t="n">
        <v>6</v>
      </c>
      <c r="D47" t="n">
        <v>0.091</v>
      </c>
      <c r="E47" t="n">
        <v>0.1</v>
      </c>
      <c r="F47" t="n">
        <v>0.956</v>
      </c>
      <c r="G47" t="n">
        <v>1.05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HYPERLINK("https://www.defined.fi/sol/BhCRgMZj4DRGnHJR1M6FALJ87d6RSahfD18L69c9zVR3?maker=GSZkN4UXMWFTeJSMTZHxdeEVdWcx2VG14f9vtp2hghEb","https://www.defined.fi/sol/BhCRgMZj4DRGnHJR1M6FALJ87d6RSahfD18L69c9zVR3?maker=GSZkN4UXMWFTeJSMTZHxdeEVdWcx2VG14f9vtp2hghEb")</f>
        <v/>
      </c>
      <c r="M47">
        <f>HYPERLINK("https://dexscreener.com/solana/BhCRgMZj4DRGnHJR1M6FALJ87d6RSahfD18L69c9zVR3?maker=GSZkN4UXMWFTeJSMTZHxdeEVdWcx2VG14f9vtp2hghEb","https://dexscreener.com/solana/BhCRgMZj4DRGnHJR1M6FALJ87d6RSahfD18L69c9zVR3?maker=GSZkN4UXMWFTeJSMTZHxdeEVdWcx2VG14f9vtp2hghEb")</f>
        <v/>
      </c>
    </row>
    <row r="48">
      <c r="A48" t="inlineStr">
        <is>
          <t>D1wUhnzTDscCDRdxDwR4h82XkesXgQR4Q2zLhSuYJA5m</t>
        </is>
      </c>
      <c r="B48" t="inlineStr">
        <is>
          <t>FLUXT</t>
        </is>
      </c>
      <c r="C48" t="n">
        <v>6</v>
      </c>
      <c r="D48" t="n">
        <v>0.311</v>
      </c>
      <c r="E48" t="n">
        <v>0.16</v>
      </c>
      <c r="F48" t="n">
        <v>1.92</v>
      </c>
      <c r="G48" t="n">
        <v>2.23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HYPERLINK("https://www.defined.fi/sol/D1wUhnzTDscCDRdxDwR4h82XkesXgQR4Q2zLhSuYJA5m?maker=GSZkN4UXMWFTeJSMTZHxdeEVdWcx2VG14f9vtp2hghEb","https://www.defined.fi/sol/D1wUhnzTDscCDRdxDwR4h82XkesXgQR4Q2zLhSuYJA5m?maker=GSZkN4UXMWFTeJSMTZHxdeEVdWcx2VG14f9vtp2hghEb")</f>
        <v/>
      </c>
      <c r="M48">
        <f>HYPERLINK("https://dexscreener.com/solana/D1wUhnzTDscCDRdxDwR4h82XkesXgQR4Q2zLhSuYJA5m?maker=GSZkN4UXMWFTeJSMTZHxdeEVdWcx2VG14f9vtp2hghEb","https://dexscreener.com/solana/D1wUhnzTDscCDRdxDwR4h82XkesXgQR4Q2zLhSuYJA5m?maker=GSZkN4UXMWFTeJSMTZHxdeEVdWcx2VG14f9vtp2hghEb")</f>
        <v/>
      </c>
    </row>
    <row r="49">
      <c r="A49" t="inlineStr">
        <is>
          <t>8j53mzVFMhwDxptwhnKQAc6CP4RA2qxAnKKTgoPhpump</t>
        </is>
      </c>
      <c r="B49" t="inlineStr">
        <is>
          <t>GOD</t>
        </is>
      </c>
      <c r="C49" t="n">
        <v>6</v>
      </c>
      <c r="D49" t="n">
        <v>-0.068</v>
      </c>
      <c r="E49" t="n">
        <v>-0.07000000000000001</v>
      </c>
      <c r="F49" t="n">
        <v>0.92</v>
      </c>
      <c r="G49" t="n">
        <v>0.852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HYPERLINK("https://www.defined.fi/sol/8j53mzVFMhwDxptwhnKQAc6CP4RA2qxAnKKTgoPhpump?maker=GSZkN4UXMWFTeJSMTZHxdeEVdWcx2VG14f9vtp2hghEb","https://www.defined.fi/sol/8j53mzVFMhwDxptwhnKQAc6CP4RA2qxAnKKTgoPhpump?maker=GSZkN4UXMWFTeJSMTZHxdeEVdWcx2VG14f9vtp2hghEb")</f>
        <v/>
      </c>
      <c r="M49">
        <f>HYPERLINK("https://dexscreener.com/solana/8j53mzVFMhwDxptwhnKQAc6CP4RA2qxAnKKTgoPhpump?maker=GSZkN4UXMWFTeJSMTZHxdeEVdWcx2VG14f9vtp2hghEb","https://dexscreener.com/solana/8j53mzVFMhwDxptwhnKQAc6CP4RA2qxAnKKTgoPhpump?maker=GSZkN4UXMWFTeJSMTZHxdeEVdWcx2VG14f9vtp2hghEb")</f>
        <v/>
      </c>
    </row>
    <row r="50">
      <c r="A50" t="inlineStr">
        <is>
          <t>3x92QRxsyQ7PiLBxDvcM2BMYheraus6tLTvvgKsLiVFy</t>
        </is>
      </c>
      <c r="B50" t="inlineStr">
        <is>
          <t>Miku</t>
        </is>
      </c>
      <c r="C50" t="n">
        <v>6</v>
      </c>
      <c r="D50" t="n">
        <v>-0.414</v>
      </c>
      <c r="E50" t="n">
        <v>-1</v>
      </c>
      <c r="F50" t="n">
        <v>0.92</v>
      </c>
      <c r="G50" t="n">
        <v>0.506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HYPERLINK("https://www.defined.fi/sol/3x92QRxsyQ7PiLBxDvcM2BMYheraus6tLTvvgKsLiVFy?maker=GSZkN4UXMWFTeJSMTZHxdeEVdWcx2VG14f9vtp2hghEb","https://www.defined.fi/sol/3x92QRxsyQ7PiLBxDvcM2BMYheraus6tLTvvgKsLiVFy?maker=GSZkN4UXMWFTeJSMTZHxdeEVdWcx2VG14f9vtp2hghEb")</f>
        <v/>
      </c>
      <c r="M50">
        <f>HYPERLINK("https://dexscreener.com/solana/3x92QRxsyQ7PiLBxDvcM2BMYheraus6tLTvvgKsLiVFy?maker=GSZkN4UXMWFTeJSMTZHxdeEVdWcx2VG14f9vtp2hghEb","https://dexscreener.com/solana/3x92QRxsyQ7PiLBxDvcM2BMYheraus6tLTvvgKsLiVFy?maker=GSZkN4UXMWFTeJSMTZHxdeEVdWcx2VG14f9vtp2hghEb")</f>
        <v/>
      </c>
    </row>
    <row r="51">
      <c r="A51" t="inlineStr">
        <is>
          <t>5PhGFNKpwHqQsH8hLX4PdWiJDDnzw93tL8dkkkoUpump</t>
        </is>
      </c>
      <c r="B51" t="inlineStr">
        <is>
          <t>Normie</t>
        </is>
      </c>
      <c r="C51" t="n">
        <v>6</v>
      </c>
      <c r="D51" t="n">
        <v>-1.51</v>
      </c>
      <c r="E51" t="n">
        <v>-1</v>
      </c>
      <c r="F51" t="n">
        <v>1.86</v>
      </c>
      <c r="G51" t="n">
        <v>0.352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HYPERLINK("https://www.defined.fi/sol/5PhGFNKpwHqQsH8hLX4PdWiJDDnzw93tL8dkkkoUpump?maker=GSZkN4UXMWFTeJSMTZHxdeEVdWcx2VG14f9vtp2hghEb","https://www.defined.fi/sol/5PhGFNKpwHqQsH8hLX4PdWiJDDnzw93tL8dkkkoUpump?maker=GSZkN4UXMWFTeJSMTZHxdeEVdWcx2VG14f9vtp2hghEb")</f>
        <v/>
      </c>
      <c r="M51">
        <f>HYPERLINK("https://dexscreener.com/solana/5PhGFNKpwHqQsH8hLX4PdWiJDDnzw93tL8dkkkoUpump?maker=GSZkN4UXMWFTeJSMTZHxdeEVdWcx2VG14f9vtp2hghEb","https://dexscreener.com/solana/5PhGFNKpwHqQsH8hLX4PdWiJDDnzw93tL8dkkkoUpump?maker=GSZkN4UXMWFTeJSMTZHxdeEVdWcx2VG14f9vtp2hghEb")</f>
        <v/>
      </c>
    </row>
    <row r="52">
      <c r="A52" t="inlineStr">
        <is>
          <t>GFJfGXKMZb9PWRMXWSb4WAkguiokknpu72v4KQwPmdqA</t>
        </is>
      </c>
      <c r="B52" t="inlineStr">
        <is>
          <t>BOOS</t>
        </is>
      </c>
      <c r="C52" t="n">
        <v>6</v>
      </c>
      <c r="D52" t="n">
        <v>0.126</v>
      </c>
      <c r="E52" t="n">
        <v>0.27</v>
      </c>
      <c r="F52" t="n">
        <v>0.463</v>
      </c>
      <c r="G52" t="n">
        <v>0.588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HYPERLINK("https://www.defined.fi/sol/GFJfGXKMZb9PWRMXWSb4WAkguiokknpu72v4KQwPmdqA?maker=GSZkN4UXMWFTeJSMTZHxdeEVdWcx2VG14f9vtp2hghEb","https://www.defined.fi/sol/GFJfGXKMZb9PWRMXWSb4WAkguiokknpu72v4KQwPmdqA?maker=GSZkN4UXMWFTeJSMTZHxdeEVdWcx2VG14f9vtp2hghEb")</f>
        <v/>
      </c>
      <c r="M52">
        <f>HYPERLINK("https://dexscreener.com/solana/GFJfGXKMZb9PWRMXWSb4WAkguiokknpu72v4KQwPmdqA?maker=GSZkN4UXMWFTeJSMTZHxdeEVdWcx2VG14f9vtp2hghEb","https://dexscreener.com/solana/GFJfGXKMZb9PWRMXWSb4WAkguiokknpu72v4KQwPmdqA?maker=GSZkN4UXMWFTeJSMTZHxdeEVdWcx2VG14f9vtp2hghEb")</f>
        <v/>
      </c>
    </row>
    <row r="53">
      <c r="A53" t="inlineStr">
        <is>
          <t>C1zho8Aavxep36JBZuLkKaLKuEGSSw274Xn6N5g2pump</t>
        </is>
      </c>
      <c r="B53" t="inlineStr">
        <is>
          <t>GOAT</t>
        </is>
      </c>
      <c r="C53" t="n">
        <v>6</v>
      </c>
      <c r="D53" t="n">
        <v>-1.39</v>
      </c>
      <c r="E53" t="n">
        <v>-0.75</v>
      </c>
      <c r="F53" t="n">
        <v>1.85</v>
      </c>
      <c r="G53" t="n">
        <v>0.461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HYPERLINK("https://www.defined.fi/sol/C1zho8Aavxep36JBZuLkKaLKuEGSSw274Xn6N5g2pump?maker=GSZkN4UXMWFTeJSMTZHxdeEVdWcx2VG14f9vtp2hghEb","https://www.defined.fi/sol/C1zho8Aavxep36JBZuLkKaLKuEGSSw274Xn6N5g2pump?maker=GSZkN4UXMWFTeJSMTZHxdeEVdWcx2VG14f9vtp2hghEb")</f>
        <v/>
      </c>
      <c r="M53">
        <f>HYPERLINK("https://dexscreener.com/solana/C1zho8Aavxep36JBZuLkKaLKuEGSSw274Xn6N5g2pump?maker=GSZkN4UXMWFTeJSMTZHxdeEVdWcx2VG14f9vtp2hghEb","https://dexscreener.com/solana/C1zho8Aavxep36JBZuLkKaLKuEGSSw274Xn6N5g2pump?maker=GSZkN4UXMWFTeJSMTZHxdeEVdWcx2VG14f9vtp2hghEb")</f>
        <v/>
      </c>
    </row>
    <row r="54">
      <c r="A54" t="inlineStr">
        <is>
          <t>JBSVUpKgYNHt4GLtNebQxTJmZgftTMWENQrziHtGpump</t>
        </is>
      </c>
      <c r="B54" t="inlineStr">
        <is>
          <t>Swarm</t>
        </is>
      </c>
      <c r="C54" t="n">
        <v>6</v>
      </c>
      <c r="D54" t="n">
        <v>1.37</v>
      </c>
      <c r="E54" t="n">
        <v>0.74</v>
      </c>
      <c r="F54" t="n">
        <v>1.84</v>
      </c>
      <c r="G54" t="n">
        <v>3.22</v>
      </c>
      <c r="H54" t="n">
        <v>1</v>
      </c>
      <c r="I54" t="n">
        <v>2</v>
      </c>
      <c r="J54" t="n">
        <v>-1</v>
      </c>
      <c r="K54" t="n">
        <v>-1</v>
      </c>
      <c r="L54">
        <f>HYPERLINK("https://www.defined.fi/sol/JBSVUpKgYNHt4GLtNebQxTJmZgftTMWENQrziHtGpump?maker=GSZkN4UXMWFTeJSMTZHxdeEVdWcx2VG14f9vtp2hghEb","https://www.defined.fi/sol/JBSVUpKgYNHt4GLtNebQxTJmZgftTMWENQrziHtGpump?maker=GSZkN4UXMWFTeJSMTZHxdeEVdWcx2VG14f9vtp2hghEb")</f>
        <v/>
      </c>
      <c r="M54">
        <f>HYPERLINK("https://dexscreener.com/solana/JBSVUpKgYNHt4GLtNebQxTJmZgftTMWENQrziHtGpump?maker=GSZkN4UXMWFTeJSMTZHxdeEVdWcx2VG14f9vtp2hghEb","https://dexscreener.com/solana/JBSVUpKgYNHt4GLtNebQxTJmZgftTMWENQrziHtGpump?maker=GSZkN4UXMWFTeJSMTZHxdeEVdWcx2VG14f9vtp2hghEb")</f>
        <v/>
      </c>
    </row>
    <row r="55">
      <c r="A55" t="inlineStr">
        <is>
          <t>6iezmEdeiUCzGGq4kjgyWvFDuajTPNWZqjzV3G2Qpump</t>
        </is>
      </c>
      <c r="B55" t="inlineStr">
        <is>
          <t>smurfette</t>
        </is>
      </c>
      <c r="C55" t="n">
        <v>6</v>
      </c>
      <c r="D55" t="n">
        <v>-1.85</v>
      </c>
      <c r="E55" t="n">
        <v>-0.25</v>
      </c>
      <c r="F55" t="n">
        <v>7.43</v>
      </c>
      <c r="G55" t="n">
        <v>5.58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HYPERLINK("https://www.defined.fi/sol/6iezmEdeiUCzGGq4kjgyWvFDuajTPNWZqjzV3G2Qpump?maker=GSZkN4UXMWFTeJSMTZHxdeEVdWcx2VG14f9vtp2hghEb","https://www.defined.fi/sol/6iezmEdeiUCzGGq4kjgyWvFDuajTPNWZqjzV3G2Qpump?maker=GSZkN4UXMWFTeJSMTZHxdeEVdWcx2VG14f9vtp2hghEb")</f>
        <v/>
      </c>
      <c r="M55">
        <f>HYPERLINK("https://dexscreener.com/solana/6iezmEdeiUCzGGq4kjgyWvFDuajTPNWZqjzV3G2Qpump?maker=GSZkN4UXMWFTeJSMTZHxdeEVdWcx2VG14f9vtp2hghEb","https://dexscreener.com/solana/6iezmEdeiUCzGGq4kjgyWvFDuajTPNWZqjzV3G2Qpump?maker=GSZkN4UXMWFTeJSMTZHxdeEVdWcx2VG14f9vtp2hghEb")</f>
        <v/>
      </c>
    </row>
    <row r="56">
      <c r="A56" t="inlineStr">
        <is>
          <t>DtLoMZpaMHW4kvZBsuHDjgvWh3sxUZV2uVacLkebpump</t>
        </is>
      </c>
      <c r="B56" t="inlineStr">
        <is>
          <t>Goddess</t>
        </is>
      </c>
      <c r="C56" t="n">
        <v>7</v>
      </c>
      <c r="D56" t="n">
        <v>-0.83</v>
      </c>
      <c r="E56" t="n">
        <v>-0.86</v>
      </c>
      <c r="F56" t="n">
        <v>0.968</v>
      </c>
      <c r="G56" t="n">
        <v>0</v>
      </c>
      <c r="H56" t="n">
        <v>1</v>
      </c>
      <c r="I56" t="n">
        <v>0</v>
      </c>
      <c r="J56" t="n">
        <v>-1</v>
      </c>
      <c r="K56" t="n">
        <v>-1</v>
      </c>
      <c r="L56">
        <f>HYPERLINK("https://www.defined.fi/sol/DtLoMZpaMHW4kvZBsuHDjgvWh3sxUZV2uVacLkebpump?maker=GSZkN4UXMWFTeJSMTZHxdeEVdWcx2VG14f9vtp2hghEb","https://www.defined.fi/sol/DtLoMZpaMHW4kvZBsuHDjgvWh3sxUZV2uVacLkebpump?maker=GSZkN4UXMWFTeJSMTZHxdeEVdWcx2VG14f9vtp2hghEb")</f>
        <v/>
      </c>
      <c r="M56">
        <f>HYPERLINK("https://dexscreener.com/solana/DtLoMZpaMHW4kvZBsuHDjgvWh3sxUZV2uVacLkebpump?maker=GSZkN4UXMWFTeJSMTZHxdeEVdWcx2VG14f9vtp2hghEb","https://dexscreener.com/solana/DtLoMZpaMHW4kvZBsuHDjgvWh3sxUZV2uVacLkebpump?maker=GSZkN4UXMWFTeJSMTZHxdeEVdWcx2VG14f9vtp2hghEb")</f>
        <v/>
      </c>
    </row>
    <row r="57">
      <c r="A57" t="inlineStr">
        <is>
          <t>Kx7ajnhRPy743VN3JerG87oYYinAjAQJWV98PzFpump</t>
        </is>
      </c>
      <c r="B57" t="inlineStr">
        <is>
          <t>4L</t>
        </is>
      </c>
      <c r="C57" t="n">
        <v>7</v>
      </c>
      <c r="D57" t="n">
        <v>0.544</v>
      </c>
      <c r="E57" t="n">
        <v>0.59</v>
      </c>
      <c r="F57" t="n">
        <v>0.915</v>
      </c>
      <c r="G57" t="n">
        <v>1.46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HYPERLINK("https://www.defined.fi/sol/Kx7ajnhRPy743VN3JerG87oYYinAjAQJWV98PzFpump?maker=GSZkN4UXMWFTeJSMTZHxdeEVdWcx2VG14f9vtp2hghEb","https://www.defined.fi/sol/Kx7ajnhRPy743VN3JerG87oYYinAjAQJWV98PzFpump?maker=GSZkN4UXMWFTeJSMTZHxdeEVdWcx2VG14f9vtp2hghEb")</f>
        <v/>
      </c>
      <c r="M57">
        <f>HYPERLINK("https://dexscreener.com/solana/Kx7ajnhRPy743VN3JerG87oYYinAjAQJWV98PzFpump?maker=GSZkN4UXMWFTeJSMTZHxdeEVdWcx2VG14f9vtp2hghEb","https://dexscreener.com/solana/Kx7ajnhRPy743VN3JerG87oYYinAjAQJWV98PzFpump?maker=GSZkN4UXMWFTeJSMTZHxdeEVdWcx2VG14f9vtp2hghEb")</f>
        <v/>
      </c>
    </row>
    <row r="58">
      <c r="A58" t="inlineStr">
        <is>
          <t>6tVZVjcppH2BZ9Xj5yFU1Zt34m2rYcyDqqpSeMDZpump</t>
        </is>
      </c>
      <c r="B58" t="inlineStr">
        <is>
          <t>miharu</t>
        </is>
      </c>
      <c r="C58" t="n">
        <v>7</v>
      </c>
      <c r="D58" t="n">
        <v>5.12</v>
      </c>
      <c r="E58" t="n">
        <v>0.9399999999999999</v>
      </c>
      <c r="F58" t="n">
        <v>5.47</v>
      </c>
      <c r="G58" t="n">
        <v>10.59</v>
      </c>
      <c r="H58" t="n">
        <v>2</v>
      </c>
      <c r="I58" t="n">
        <v>4</v>
      </c>
      <c r="J58" t="n">
        <v>-1</v>
      </c>
      <c r="K58" t="n">
        <v>-1</v>
      </c>
      <c r="L58">
        <f>HYPERLINK("https://www.defined.fi/sol/6tVZVjcppH2BZ9Xj5yFU1Zt34m2rYcyDqqpSeMDZpump?maker=GSZkN4UXMWFTeJSMTZHxdeEVdWcx2VG14f9vtp2hghEb","https://www.defined.fi/sol/6tVZVjcppH2BZ9Xj5yFU1Zt34m2rYcyDqqpSeMDZpump?maker=GSZkN4UXMWFTeJSMTZHxdeEVdWcx2VG14f9vtp2hghEb")</f>
        <v/>
      </c>
      <c r="M58">
        <f>HYPERLINK("https://dexscreener.com/solana/6tVZVjcppH2BZ9Xj5yFU1Zt34m2rYcyDqqpSeMDZpump?maker=GSZkN4UXMWFTeJSMTZHxdeEVdWcx2VG14f9vtp2hghEb","https://dexscreener.com/solana/6tVZVjcppH2BZ9Xj5yFU1Zt34m2rYcyDqqpSeMDZpump?maker=GSZkN4UXMWFTeJSMTZHxdeEVdWcx2VG14f9vtp2hghEb")</f>
        <v/>
      </c>
    </row>
    <row r="59">
      <c r="A59" t="inlineStr">
        <is>
          <t>AyLPSTFedcckTch9Bg45wYwJfXZm44bnfj7g4U4apump</t>
        </is>
      </c>
      <c r="B59" t="inlineStr">
        <is>
          <t>GRAPE</t>
        </is>
      </c>
      <c r="C59" t="n">
        <v>7</v>
      </c>
      <c r="D59" t="n">
        <v>-0.394</v>
      </c>
      <c r="E59" t="n">
        <v>-0.17</v>
      </c>
      <c r="F59" t="n">
        <v>2.31</v>
      </c>
      <c r="G59" t="n">
        <v>1.87</v>
      </c>
      <c r="H59" t="n">
        <v>2</v>
      </c>
      <c r="I59" t="n">
        <v>1</v>
      </c>
      <c r="J59" t="n">
        <v>-1</v>
      </c>
      <c r="K59" t="n">
        <v>-1</v>
      </c>
      <c r="L59">
        <f>HYPERLINK("https://www.defined.fi/sol/AyLPSTFedcckTch9Bg45wYwJfXZm44bnfj7g4U4apump?maker=GSZkN4UXMWFTeJSMTZHxdeEVdWcx2VG14f9vtp2hghEb","https://www.defined.fi/sol/AyLPSTFedcckTch9Bg45wYwJfXZm44bnfj7g4U4apump?maker=GSZkN4UXMWFTeJSMTZHxdeEVdWcx2VG14f9vtp2hghEb")</f>
        <v/>
      </c>
      <c r="M59">
        <f>HYPERLINK("https://dexscreener.com/solana/AyLPSTFedcckTch9Bg45wYwJfXZm44bnfj7g4U4apump?maker=GSZkN4UXMWFTeJSMTZHxdeEVdWcx2VG14f9vtp2hghEb","https://dexscreener.com/solana/AyLPSTFedcckTch9Bg45wYwJfXZm44bnfj7g4U4apump?maker=GSZkN4UXMWFTeJSMTZHxdeEVdWcx2VG14f9vtp2hghEb")</f>
        <v/>
      </c>
    </row>
    <row r="60">
      <c r="A60" t="inlineStr">
        <is>
          <t>AN8yJbEVhkdLpdDxGKBwjKa7EM7YAaWWZYAGBvrFv8wN</t>
        </is>
      </c>
      <c r="B60" t="inlineStr">
        <is>
          <t>jamong</t>
        </is>
      </c>
      <c r="C60" t="n">
        <v>7</v>
      </c>
      <c r="D60" t="n">
        <v>0.624</v>
      </c>
      <c r="E60" t="n">
        <v>0.34</v>
      </c>
      <c r="F60" t="n">
        <v>1.85</v>
      </c>
      <c r="G60" t="n">
        <v>2.46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HYPERLINK("https://www.defined.fi/sol/AN8yJbEVhkdLpdDxGKBwjKa7EM7YAaWWZYAGBvrFv8wN?maker=GSZkN4UXMWFTeJSMTZHxdeEVdWcx2VG14f9vtp2hghEb","https://www.defined.fi/sol/AN8yJbEVhkdLpdDxGKBwjKa7EM7YAaWWZYAGBvrFv8wN?maker=GSZkN4UXMWFTeJSMTZHxdeEVdWcx2VG14f9vtp2hghEb")</f>
        <v/>
      </c>
      <c r="M60">
        <f>HYPERLINK("https://dexscreener.com/solana/AN8yJbEVhkdLpdDxGKBwjKa7EM7YAaWWZYAGBvrFv8wN?maker=GSZkN4UXMWFTeJSMTZHxdeEVdWcx2VG14f9vtp2hghEb","https://dexscreener.com/solana/AN8yJbEVhkdLpdDxGKBwjKa7EM7YAaWWZYAGBvrFv8wN?maker=GSZkN4UXMWFTeJSMTZHxdeEVdWcx2VG14f9vtp2hghEb")</f>
        <v/>
      </c>
    </row>
    <row r="61">
      <c r="A61" t="inlineStr">
        <is>
          <t>6n5uwKbkdHBUwuoQ6J76Q4zDP8U67QJGHYLUaiKcpump</t>
        </is>
      </c>
      <c r="B61" t="inlineStr">
        <is>
          <t>jamong</t>
        </is>
      </c>
      <c r="C61" t="n">
        <v>7</v>
      </c>
      <c r="D61" t="n">
        <v>0.305</v>
      </c>
      <c r="E61" t="n">
        <v>0.33</v>
      </c>
      <c r="F61" t="n">
        <v>0.926</v>
      </c>
      <c r="G61" t="n">
        <v>1.2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HYPERLINK("https://www.defined.fi/sol/6n5uwKbkdHBUwuoQ6J76Q4zDP8U67QJGHYLUaiKcpump?maker=GSZkN4UXMWFTeJSMTZHxdeEVdWcx2VG14f9vtp2hghEb","https://www.defined.fi/sol/6n5uwKbkdHBUwuoQ6J76Q4zDP8U67QJGHYLUaiKcpump?maker=GSZkN4UXMWFTeJSMTZHxdeEVdWcx2VG14f9vtp2hghEb")</f>
        <v/>
      </c>
      <c r="M61">
        <f>HYPERLINK("https://dexscreener.com/solana/6n5uwKbkdHBUwuoQ6J76Q4zDP8U67QJGHYLUaiKcpump?maker=GSZkN4UXMWFTeJSMTZHxdeEVdWcx2VG14f9vtp2hghEb","https://dexscreener.com/solana/6n5uwKbkdHBUwuoQ6J76Q4zDP8U67QJGHYLUaiKcpump?maker=GSZkN4UXMWFTeJSMTZHxdeEVdWcx2VG14f9vtp2hghEb")</f>
        <v/>
      </c>
    </row>
    <row r="62">
      <c r="A62" t="inlineStr">
        <is>
          <t>CRQdQmb9TDmG9FFTPEL9gqDvfyF6HxGaHwiq5eybpump</t>
        </is>
      </c>
      <c r="B62" t="inlineStr">
        <is>
          <t>MSPC</t>
        </is>
      </c>
      <c r="C62" t="n">
        <v>7</v>
      </c>
      <c r="D62" t="n">
        <v>16.84</v>
      </c>
      <c r="E62" t="n">
        <v>1.88</v>
      </c>
      <c r="F62" t="n">
        <v>8.970000000000001</v>
      </c>
      <c r="G62" t="n">
        <v>55.11</v>
      </c>
      <c r="H62" t="n">
        <v>1</v>
      </c>
      <c r="I62" t="n">
        <v>3</v>
      </c>
      <c r="J62" t="n">
        <v>-1</v>
      </c>
      <c r="K62" t="n">
        <v>-1</v>
      </c>
      <c r="L62">
        <f>HYPERLINK("https://www.defined.fi/sol/CRQdQmb9TDmG9FFTPEL9gqDvfyF6HxGaHwiq5eybpump?maker=GSZkN4UXMWFTeJSMTZHxdeEVdWcx2VG14f9vtp2hghEb","https://www.defined.fi/sol/CRQdQmb9TDmG9FFTPEL9gqDvfyF6HxGaHwiq5eybpump?maker=GSZkN4UXMWFTeJSMTZHxdeEVdWcx2VG14f9vtp2hghEb")</f>
        <v/>
      </c>
      <c r="M62">
        <f>HYPERLINK("https://dexscreener.com/solana/CRQdQmb9TDmG9FFTPEL9gqDvfyF6HxGaHwiq5eybpump?maker=GSZkN4UXMWFTeJSMTZHxdeEVdWcx2VG14f9vtp2hghEb","https://dexscreener.com/solana/CRQdQmb9TDmG9FFTPEL9gqDvfyF6HxGaHwiq5eybpump?maker=GSZkN4UXMWFTeJSMTZHxdeEVdWcx2VG14f9vtp2hghEb")</f>
        <v/>
      </c>
    </row>
    <row r="63">
      <c r="A63" t="inlineStr">
        <is>
          <t>XpuJ53uCUzSQWVVbKA7aDGqZ38GmePm8S3ub9ztpump</t>
        </is>
      </c>
      <c r="B63" t="inlineStr">
        <is>
          <t>PONZI</t>
        </is>
      </c>
      <c r="C63" t="n">
        <v>7</v>
      </c>
      <c r="D63" t="n">
        <v>-3.65</v>
      </c>
      <c r="E63" t="n">
        <v>-0.99</v>
      </c>
      <c r="F63" t="n">
        <v>3.69</v>
      </c>
      <c r="G63" t="n">
        <v>0.044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HYPERLINK("https://www.defined.fi/sol/XpuJ53uCUzSQWVVbKA7aDGqZ38GmePm8S3ub9ztpump?maker=GSZkN4UXMWFTeJSMTZHxdeEVdWcx2VG14f9vtp2hghEb","https://www.defined.fi/sol/XpuJ53uCUzSQWVVbKA7aDGqZ38GmePm8S3ub9ztpump?maker=GSZkN4UXMWFTeJSMTZHxdeEVdWcx2VG14f9vtp2hghEb")</f>
        <v/>
      </c>
      <c r="M63">
        <f>HYPERLINK("https://dexscreener.com/solana/XpuJ53uCUzSQWVVbKA7aDGqZ38GmePm8S3ub9ztpump?maker=GSZkN4UXMWFTeJSMTZHxdeEVdWcx2VG14f9vtp2hghEb","https://dexscreener.com/solana/XpuJ53uCUzSQWVVbKA7aDGqZ38GmePm8S3ub9ztpump?maker=GSZkN4UXMWFTeJSMTZHxdeEVdWcx2VG14f9vtp2hghEb")</f>
        <v/>
      </c>
    </row>
    <row r="64">
      <c r="A64" t="inlineStr">
        <is>
          <t>E9xwAjyxNxYWZBTV4pbsZhbihDkHF153GT5x1qixpump</t>
        </is>
      </c>
      <c r="B64" t="inlineStr">
        <is>
          <t>Mamba</t>
        </is>
      </c>
      <c r="C64" t="n">
        <v>7</v>
      </c>
      <c r="D64" t="n">
        <v>-0.865</v>
      </c>
      <c r="E64" t="n">
        <v>-0.9399999999999999</v>
      </c>
      <c r="F64" t="n">
        <v>0.922</v>
      </c>
      <c r="G64" t="n">
        <v>0</v>
      </c>
      <c r="H64" t="n">
        <v>1</v>
      </c>
      <c r="I64" t="n">
        <v>0</v>
      </c>
      <c r="J64" t="n">
        <v>-1</v>
      </c>
      <c r="K64" t="n">
        <v>-1</v>
      </c>
      <c r="L64">
        <f>HYPERLINK("https://www.defined.fi/sol/E9xwAjyxNxYWZBTV4pbsZhbihDkHF153GT5x1qixpump?maker=GSZkN4UXMWFTeJSMTZHxdeEVdWcx2VG14f9vtp2hghEb","https://www.defined.fi/sol/E9xwAjyxNxYWZBTV4pbsZhbihDkHF153GT5x1qixpump?maker=GSZkN4UXMWFTeJSMTZHxdeEVdWcx2VG14f9vtp2hghEb")</f>
        <v/>
      </c>
      <c r="M64">
        <f>HYPERLINK("https://dexscreener.com/solana/E9xwAjyxNxYWZBTV4pbsZhbihDkHF153GT5x1qixpump?maker=GSZkN4UXMWFTeJSMTZHxdeEVdWcx2VG14f9vtp2hghEb","https://dexscreener.com/solana/E9xwAjyxNxYWZBTV4pbsZhbihDkHF153GT5x1qixpump?maker=GSZkN4UXMWFTeJSMTZHxdeEVdWcx2VG14f9vtp2hghEb")</f>
        <v/>
      </c>
    </row>
    <row r="65">
      <c r="A65" t="inlineStr">
        <is>
          <t>BqxjHbdvAaLr4cjknoHuyoR7UxKX1dJWdf3c6oNMpump</t>
        </is>
      </c>
      <c r="B65" t="inlineStr">
        <is>
          <t>DOG9600</t>
        </is>
      </c>
      <c r="C65" t="n">
        <v>7</v>
      </c>
      <c r="D65" t="n">
        <v>-0.777</v>
      </c>
      <c r="E65" t="n">
        <v>-1</v>
      </c>
      <c r="F65" t="n">
        <v>0.923</v>
      </c>
      <c r="G65" t="n">
        <v>0</v>
      </c>
      <c r="H65" t="n">
        <v>1</v>
      </c>
      <c r="I65" t="n">
        <v>0</v>
      </c>
      <c r="J65" t="n">
        <v>-1</v>
      </c>
      <c r="K65" t="n">
        <v>-1</v>
      </c>
      <c r="L65">
        <f>HYPERLINK("https://www.defined.fi/sol/BqxjHbdvAaLr4cjknoHuyoR7UxKX1dJWdf3c6oNMpump?maker=GSZkN4UXMWFTeJSMTZHxdeEVdWcx2VG14f9vtp2hghEb","https://www.defined.fi/sol/BqxjHbdvAaLr4cjknoHuyoR7UxKX1dJWdf3c6oNMpump?maker=GSZkN4UXMWFTeJSMTZHxdeEVdWcx2VG14f9vtp2hghEb")</f>
        <v/>
      </c>
      <c r="M65">
        <f>HYPERLINK("https://dexscreener.com/solana/BqxjHbdvAaLr4cjknoHuyoR7UxKX1dJWdf3c6oNMpump?maker=GSZkN4UXMWFTeJSMTZHxdeEVdWcx2VG14f9vtp2hghEb","https://dexscreener.com/solana/BqxjHbdvAaLr4cjknoHuyoR7UxKX1dJWdf3c6oNMpump?maker=GSZkN4UXMWFTeJSMTZHxdeEVdWcx2VG14f9vtp2hghEb")</f>
        <v/>
      </c>
    </row>
    <row r="66">
      <c r="A66" t="inlineStr">
        <is>
          <t>6MvV5hjy11Szm7HmLciZepMJj3ez9xgLWeFKozFxV1sS</t>
        </is>
      </c>
      <c r="B66" t="inlineStr">
        <is>
          <t>ERNIE</t>
        </is>
      </c>
      <c r="C66" t="n">
        <v>7</v>
      </c>
      <c r="D66" t="n">
        <v>-1.55</v>
      </c>
      <c r="E66" t="n">
        <v>-0.84</v>
      </c>
      <c r="F66" t="n">
        <v>1.85</v>
      </c>
      <c r="G66" t="n">
        <v>0</v>
      </c>
      <c r="H66" t="n">
        <v>1</v>
      </c>
      <c r="I66" t="n">
        <v>0</v>
      </c>
      <c r="J66" t="n">
        <v>-1</v>
      </c>
      <c r="K66" t="n">
        <v>-1</v>
      </c>
      <c r="L66">
        <f>HYPERLINK("https://www.defined.fi/sol/6MvV5hjy11Szm7HmLciZepMJj3ez9xgLWeFKozFxV1sS?maker=GSZkN4UXMWFTeJSMTZHxdeEVdWcx2VG14f9vtp2hghEb","https://www.defined.fi/sol/6MvV5hjy11Szm7HmLciZepMJj3ez9xgLWeFKozFxV1sS?maker=GSZkN4UXMWFTeJSMTZHxdeEVdWcx2VG14f9vtp2hghEb")</f>
        <v/>
      </c>
      <c r="M66">
        <f>HYPERLINK("https://dexscreener.com/solana/6MvV5hjy11Szm7HmLciZepMJj3ez9xgLWeFKozFxV1sS?maker=GSZkN4UXMWFTeJSMTZHxdeEVdWcx2VG14f9vtp2hghEb","https://dexscreener.com/solana/6MvV5hjy11Szm7HmLciZepMJj3ez9xgLWeFKozFxV1sS?maker=GSZkN4UXMWFTeJSMTZHxdeEVdWcx2VG14f9vtp2hghEb")</f>
        <v/>
      </c>
    </row>
    <row r="67">
      <c r="A67" t="inlineStr">
        <is>
          <t>ED5nyyWEzpPPiWimP8vYm7sD7TD3LAt3Q3gRTWHzPJBY</t>
        </is>
      </c>
      <c r="B67" t="inlineStr">
        <is>
          <t>MOODENG</t>
        </is>
      </c>
      <c r="C67" t="n">
        <v>8</v>
      </c>
      <c r="D67" t="n">
        <v>-0.031</v>
      </c>
      <c r="E67" t="n">
        <v>-0.18</v>
      </c>
      <c r="F67" t="n">
        <v>0.175</v>
      </c>
      <c r="G67" t="n">
        <v>0.144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HYPERLINK("https://www.defined.fi/sol/ED5nyyWEzpPPiWimP8vYm7sD7TD3LAt3Q3gRTWHzPJBY?maker=GSZkN4UXMWFTeJSMTZHxdeEVdWcx2VG14f9vtp2hghEb","https://www.defined.fi/sol/ED5nyyWEzpPPiWimP8vYm7sD7TD3LAt3Q3gRTWHzPJBY?maker=GSZkN4UXMWFTeJSMTZHxdeEVdWcx2VG14f9vtp2hghEb")</f>
        <v/>
      </c>
      <c r="M67">
        <f>HYPERLINK("https://dexscreener.com/solana/ED5nyyWEzpPPiWimP8vYm7sD7TD3LAt3Q3gRTWHzPJBY?maker=GSZkN4UXMWFTeJSMTZHxdeEVdWcx2VG14f9vtp2hghEb","https://dexscreener.com/solana/ED5nyyWEzpPPiWimP8vYm7sD7TD3LAt3Q3gRTWHzPJBY?maker=GSZkN4UXMWFTeJSMTZHxdeEVdWcx2VG14f9vtp2hghEb")</f>
        <v/>
      </c>
    </row>
    <row r="68">
      <c r="A68" t="inlineStr">
        <is>
          <t>6M6fpk5Zb2HznA2VDhQgUnzyFRWXcxcdVP2UWdgipump</t>
        </is>
      </c>
      <c r="B68" t="inlineStr">
        <is>
          <t>FakeWif</t>
        </is>
      </c>
      <c r="C68" t="n">
        <v>8</v>
      </c>
      <c r="D68" t="n">
        <v>-1.51</v>
      </c>
      <c r="E68" t="n">
        <v>-0.83</v>
      </c>
      <c r="F68" t="n">
        <v>1.82</v>
      </c>
      <c r="G68" t="n">
        <v>0.313</v>
      </c>
      <c r="H68" t="n">
        <v>2</v>
      </c>
      <c r="I68" t="n">
        <v>1</v>
      </c>
      <c r="J68" t="n">
        <v>-1</v>
      </c>
      <c r="K68" t="n">
        <v>-1</v>
      </c>
      <c r="L68">
        <f>HYPERLINK("https://www.defined.fi/sol/6M6fpk5Zb2HznA2VDhQgUnzyFRWXcxcdVP2UWdgipump?maker=GSZkN4UXMWFTeJSMTZHxdeEVdWcx2VG14f9vtp2hghEb","https://www.defined.fi/sol/6M6fpk5Zb2HznA2VDhQgUnzyFRWXcxcdVP2UWdgipump?maker=GSZkN4UXMWFTeJSMTZHxdeEVdWcx2VG14f9vtp2hghEb")</f>
        <v/>
      </c>
      <c r="M68">
        <f>HYPERLINK("https://dexscreener.com/solana/6M6fpk5Zb2HznA2VDhQgUnzyFRWXcxcdVP2UWdgipump?maker=GSZkN4UXMWFTeJSMTZHxdeEVdWcx2VG14f9vtp2hghEb","https://dexscreener.com/solana/6M6fpk5Zb2HznA2VDhQgUnzyFRWXcxcdVP2UWdgipump?maker=GSZkN4UXMWFTeJSMTZHxdeEVdWcx2VG14f9vtp2hghEb")</f>
        <v/>
      </c>
    </row>
    <row r="69">
      <c r="A69" t="inlineStr">
        <is>
          <t>14wsLiQvpaV5LRibdE54JUVfLh7gzjWEkQwvYXgpump</t>
        </is>
      </c>
      <c r="B69" t="inlineStr">
        <is>
          <t>QQQ420</t>
        </is>
      </c>
      <c r="C69" t="n">
        <v>8</v>
      </c>
      <c r="D69" t="n">
        <v>-0.379</v>
      </c>
      <c r="E69" t="n">
        <v>-0.21</v>
      </c>
      <c r="F69" t="n">
        <v>1.83</v>
      </c>
      <c r="G69" t="n">
        <v>1.45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HYPERLINK("https://www.defined.fi/sol/14wsLiQvpaV5LRibdE54JUVfLh7gzjWEkQwvYXgpump?maker=GSZkN4UXMWFTeJSMTZHxdeEVdWcx2VG14f9vtp2hghEb","https://www.defined.fi/sol/14wsLiQvpaV5LRibdE54JUVfLh7gzjWEkQwvYXgpump?maker=GSZkN4UXMWFTeJSMTZHxdeEVdWcx2VG14f9vtp2hghEb")</f>
        <v/>
      </c>
      <c r="M69">
        <f>HYPERLINK("https://dexscreener.com/solana/14wsLiQvpaV5LRibdE54JUVfLh7gzjWEkQwvYXgpump?maker=GSZkN4UXMWFTeJSMTZHxdeEVdWcx2VG14f9vtp2hghEb","https://dexscreener.com/solana/14wsLiQvpaV5LRibdE54JUVfLh7gzjWEkQwvYXgpump?maker=GSZkN4UXMWFTeJSMTZHxdeEVdWcx2VG14f9vtp2hghEb")</f>
        <v/>
      </c>
    </row>
    <row r="70">
      <c r="A70" t="inlineStr">
        <is>
          <t>BMpFQJXd7KBLJBp174fKCFcDxyrd1cTXaFvcudJLpump</t>
        </is>
      </c>
      <c r="B70" t="inlineStr">
        <is>
          <t>TREE</t>
        </is>
      </c>
      <c r="C70" t="n">
        <v>8</v>
      </c>
      <c r="D70" t="n">
        <v>-0.57</v>
      </c>
      <c r="E70" t="n">
        <v>-0.62</v>
      </c>
      <c r="F70" t="n">
        <v>0.918</v>
      </c>
      <c r="G70" t="n">
        <v>0.349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HYPERLINK("https://www.defined.fi/sol/BMpFQJXd7KBLJBp174fKCFcDxyrd1cTXaFvcudJLpump?maker=GSZkN4UXMWFTeJSMTZHxdeEVdWcx2VG14f9vtp2hghEb","https://www.defined.fi/sol/BMpFQJXd7KBLJBp174fKCFcDxyrd1cTXaFvcudJLpump?maker=GSZkN4UXMWFTeJSMTZHxdeEVdWcx2VG14f9vtp2hghEb")</f>
        <v/>
      </c>
      <c r="M70">
        <f>HYPERLINK("https://dexscreener.com/solana/BMpFQJXd7KBLJBp174fKCFcDxyrd1cTXaFvcudJLpump?maker=GSZkN4UXMWFTeJSMTZHxdeEVdWcx2VG14f9vtp2hghEb","https://dexscreener.com/solana/BMpFQJXd7KBLJBp174fKCFcDxyrd1cTXaFvcudJLpump?maker=GSZkN4UXMWFTeJSMTZHxdeEVdWcx2VG14f9vtp2hghEb")</f>
        <v/>
      </c>
    </row>
    <row r="71">
      <c r="A71" t="inlineStr">
        <is>
          <t>HGzEMQSQScTYUyLA43hHFTes1dQMKUX6oDudeVz6pump</t>
        </is>
      </c>
      <c r="B71" t="inlineStr">
        <is>
          <t>unknown_HGzE</t>
        </is>
      </c>
      <c r="C71" t="n">
        <v>8</v>
      </c>
      <c r="D71" t="n">
        <v>0.6820000000000001</v>
      </c>
      <c r="E71" t="n">
        <v>0.74</v>
      </c>
      <c r="F71" t="n">
        <v>0.915</v>
      </c>
      <c r="G71" t="n">
        <v>1.6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HYPERLINK("https://www.defined.fi/sol/HGzEMQSQScTYUyLA43hHFTes1dQMKUX6oDudeVz6pump?maker=GSZkN4UXMWFTeJSMTZHxdeEVdWcx2VG14f9vtp2hghEb","https://www.defined.fi/sol/HGzEMQSQScTYUyLA43hHFTes1dQMKUX6oDudeVz6pump?maker=GSZkN4UXMWFTeJSMTZHxdeEVdWcx2VG14f9vtp2hghEb")</f>
        <v/>
      </c>
      <c r="M71">
        <f>HYPERLINK("https://dexscreener.com/solana/HGzEMQSQScTYUyLA43hHFTes1dQMKUX6oDudeVz6pump?maker=GSZkN4UXMWFTeJSMTZHxdeEVdWcx2VG14f9vtp2hghEb","https://dexscreener.com/solana/HGzEMQSQScTYUyLA43hHFTes1dQMKUX6oDudeVz6pump?maker=GSZkN4UXMWFTeJSMTZHxdeEVdWcx2VG14f9vtp2hghEb")</f>
        <v/>
      </c>
    </row>
    <row r="72">
      <c r="A72" t="inlineStr">
        <is>
          <t>CzLSujWBLFsSjncfkh59rUFqvafWcY5tzedWJSuypump</t>
        </is>
      </c>
      <c r="B72" t="inlineStr">
        <is>
          <t>GOAT</t>
        </is>
      </c>
      <c r="C72" t="n">
        <v>9</v>
      </c>
      <c r="D72" t="n">
        <v>-3.19</v>
      </c>
      <c r="E72" t="n">
        <v>-0.15</v>
      </c>
      <c r="F72" t="n">
        <v>21.09</v>
      </c>
      <c r="G72" t="n">
        <v>17.9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HYPERLINK("https://www.defined.fi/sol/CzLSujWBLFsSjncfkh59rUFqvafWcY5tzedWJSuypump?maker=GSZkN4UXMWFTeJSMTZHxdeEVdWcx2VG14f9vtp2hghEb","https://www.defined.fi/sol/CzLSujWBLFsSjncfkh59rUFqvafWcY5tzedWJSuypump?maker=GSZkN4UXMWFTeJSMTZHxdeEVdWcx2VG14f9vtp2hghEb")</f>
        <v/>
      </c>
      <c r="M72">
        <f>HYPERLINK("https://dexscreener.com/solana/CzLSujWBLFsSjncfkh59rUFqvafWcY5tzedWJSuypump?maker=GSZkN4UXMWFTeJSMTZHxdeEVdWcx2VG14f9vtp2hghEb","https://dexscreener.com/solana/CzLSujWBLFsSjncfkh59rUFqvafWcY5tzedWJSuypump?maker=GSZkN4UXMWFTeJSMTZHxdeEVdWcx2VG14f9vtp2hghEb")</f>
        <v/>
      </c>
    </row>
    <row r="73">
      <c r="A73" t="inlineStr">
        <is>
          <t>kcdQk2eREKH7rtj7nLJ4wJPF5v7YcBPUFFNtD87pump</t>
        </is>
      </c>
      <c r="B73" t="inlineStr">
        <is>
          <t>SUPPER</t>
        </is>
      </c>
      <c r="C73" t="n">
        <v>9</v>
      </c>
      <c r="D73" t="n">
        <v>0.336</v>
      </c>
      <c r="E73" t="n">
        <v>0.19</v>
      </c>
      <c r="F73" t="n">
        <v>1.75</v>
      </c>
      <c r="G73" t="n">
        <v>2.09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HYPERLINK("https://www.defined.fi/sol/kcdQk2eREKH7rtj7nLJ4wJPF5v7YcBPUFFNtD87pump?maker=GSZkN4UXMWFTeJSMTZHxdeEVdWcx2VG14f9vtp2hghEb","https://www.defined.fi/sol/kcdQk2eREKH7rtj7nLJ4wJPF5v7YcBPUFFNtD87pump?maker=GSZkN4UXMWFTeJSMTZHxdeEVdWcx2VG14f9vtp2hghEb")</f>
        <v/>
      </c>
      <c r="M73">
        <f>HYPERLINK("https://dexscreener.com/solana/kcdQk2eREKH7rtj7nLJ4wJPF5v7YcBPUFFNtD87pump?maker=GSZkN4UXMWFTeJSMTZHxdeEVdWcx2VG14f9vtp2hghEb","https://dexscreener.com/solana/kcdQk2eREKH7rtj7nLJ4wJPF5v7YcBPUFFNtD87pump?maker=GSZkN4UXMWFTeJSMTZHxdeEVdWcx2VG14f9vtp2hghEb")</f>
        <v/>
      </c>
    </row>
    <row r="74">
      <c r="A74" t="inlineStr">
        <is>
          <t>C3qfQrwpKr7hGQD9nQpUkqTWqgTmfo4mQxf7qME7pump</t>
        </is>
      </c>
      <c r="B74" t="inlineStr">
        <is>
          <t>Abao</t>
        </is>
      </c>
      <c r="C74" t="n">
        <v>9</v>
      </c>
      <c r="D74" t="n">
        <v>-1.47</v>
      </c>
      <c r="E74" t="n">
        <v>-1</v>
      </c>
      <c r="F74" t="n">
        <v>2.69</v>
      </c>
      <c r="G74" t="n">
        <v>1.23</v>
      </c>
      <c r="H74" t="n">
        <v>3</v>
      </c>
      <c r="I74" t="n">
        <v>1</v>
      </c>
      <c r="J74" t="n">
        <v>-1</v>
      </c>
      <c r="K74" t="n">
        <v>-1</v>
      </c>
      <c r="L74">
        <f>HYPERLINK("https://www.defined.fi/sol/C3qfQrwpKr7hGQD9nQpUkqTWqgTmfo4mQxf7qME7pump?maker=GSZkN4UXMWFTeJSMTZHxdeEVdWcx2VG14f9vtp2hghEb","https://www.defined.fi/sol/C3qfQrwpKr7hGQD9nQpUkqTWqgTmfo4mQxf7qME7pump?maker=GSZkN4UXMWFTeJSMTZHxdeEVdWcx2VG14f9vtp2hghEb")</f>
        <v/>
      </c>
      <c r="M74">
        <f>HYPERLINK("https://dexscreener.com/solana/C3qfQrwpKr7hGQD9nQpUkqTWqgTmfo4mQxf7qME7pump?maker=GSZkN4UXMWFTeJSMTZHxdeEVdWcx2VG14f9vtp2hghEb","https://dexscreener.com/solana/C3qfQrwpKr7hGQD9nQpUkqTWqgTmfo4mQxf7qME7pump?maker=GSZkN4UXMWFTeJSMTZHxdeEVdWcx2VG14f9vtp2hghEb")</f>
        <v/>
      </c>
    </row>
    <row r="75">
      <c r="A75" t="inlineStr">
        <is>
          <t>6iSxupoCQyiGwufKpvxjwntpxDCvmhnizBN3JYECpump</t>
        </is>
      </c>
      <c r="B75" t="inlineStr">
        <is>
          <t>Oodles</t>
        </is>
      </c>
      <c r="C75" t="n">
        <v>9</v>
      </c>
      <c r="D75" t="n">
        <v>-0.211</v>
      </c>
      <c r="E75" t="n">
        <v>-0.08</v>
      </c>
      <c r="F75" t="n">
        <v>2.65</v>
      </c>
      <c r="G75" t="n">
        <v>2.44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HYPERLINK("https://www.defined.fi/sol/6iSxupoCQyiGwufKpvxjwntpxDCvmhnizBN3JYECpump?maker=GSZkN4UXMWFTeJSMTZHxdeEVdWcx2VG14f9vtp2hghEb","https://www.defined.fi/sol/6iSxupoCQyiGwufKpvxjwntpxDCvmhnizBN3JYECpump?maker=GSZkN4UXMWFTeJSMTZHxdeEVdWcx2VG14f9vtp2hghEb")</f>
        <v/>
      </c>
      <c r="M75">
        <f>HYPERLINK("https://dexscreener.com/solana/6iSxupoCQyiGwufKpvxjwntpxDCvmhnizBN3JYECpump?maker=GSZkN4UXMWFTeJSMTZHxdeEVdWcx2VG14f9vtp2hghEb","https://dexscreener.com/solana/6iSxupoCQyiGwufKpvxjwntpxDCvmhnizBN3JYECpump?maker=GSZkN4UXMWFTeJSMTZHxdeEVdWcx2VG14f9vtp2hghEb")</f>
        <v/>
      </c>
    </row>
    <row r="76">
      <c r="A76" t="inlineStr">
        <is>
          <t>39tEJxpwXMeb7np18UJAtYciaLZBQ6xrtNvRonYZpump</t>
        </is>
      </c>
      <c r="B76" t="inlineStr">
        <is>
          <t>Bragon</t>
        </is>
      </c>
      <c r="C76" t="n">
        <v>9</v>
      </c>
      <c r="D76" t="n">
        <v>-18.15</v>
      </c>
      <c r="E76" t="n">
        <v>-0.6</v>
      </c>
      <c r="F76" t="n">
        <v>30.29</v>
      </c>
      <c r="G76" t="n">
        <v>12.14</v>
      </c>
      <c r="H76" t="n">
        <v>3</v>
      </c>
      <c r="I76" t="n">
        <v>1</v>
      </c>
      <c r="J76" t="n">
        <v>-1</v>
      </c>
      <c r="K76" t="n">
        <v>-1</v>
      </c>
      <c r="L76">
        <f>HYPERLINK("https://www.defined.fi/sol/39tEJxpwXMeb7np18UJAtYciaLZBQ6xrtNvRonYZpump?maker=GSZkN4UXMWFTeJSMTZHxdeEVdWcx2VG14f9vtp2hghEb","https://www.defined.fi/sol/39tEJxpwXMeb7np18UJAtYciaLZBQ6xrtNvRonYZpump?maker=GSZkN4UXMWFTeJSMTZHxdeEVdWcx2VG14f9vtp2hghEb")</f>
        <v/>
      </c>
      <c r="M76">
        <f>HYPERLINK("https://dexscreener.com/solana/39tEJxpwXMeb7np18UJAtYciaLZBQ6xrtNvRonYZpump?maker=GSZkN4UXMWFTeJSMTZHxdeEVdWcx2VG14f9vtp2hghEb","https://dexscreener.com/solana/39tEJxpwXMeb7np18UJAtYciaLZBQ6xrtNvRonYZpump?maker=GSZkN4UXMWFTeJSMTZHxdeEVdWcx2VG14f9vtp2hghEb")</f>
        <v/>
      </c>
    </row>
    <row r="77">
      <c r="A77" t="inlineStr">
        <is>
          <t>Gx7zpZGSmHb4NmUgdXnurAEwgjLnCyMqMiBKn5DCpump</t>
        </is>
      </c>
      <c r="B77" t="inlineStr">
        <is>
          <t>FuFu</t>
        </is>
      </c>
      <c r="C77" t="n">
        <v>9</v>
      </c>
      <c r="D77" t="n">
        <v>-1.76</v>
      </c>
      <c r="E77" t="n">
        <v>-0.95</v>
      </c>
      <c r="F77" t="n">
        <v>1.86</v>
      </c>
      <c r="G77" t="n">
        <v>0.094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HYPERLINK("https://www.defined.fi/sol/Gx7zpZGSmHb4NmUgdXnurAEwgjLnCyMqMiBKn5DCpump?maker=GSZkN4UXMWFTeJSMTZHxdeEVdWcx2VG14f9vtp2hghEb","https://www.defined.fi/sol/Gx7zpZGSmHb4NmUgdXnurAEwgjLnCyMqMiBKn5DCpump?maker=GSZkN4UXMWFTeJSMTZHxdeEVdWcx2VG14f9vtp2hghEb")</f>
        <v/>
      </c>
      <c r="M77">
        <f>HYPERLINK("https://dexscreener.com/solana/Gx7zpZGSmHb4NmUgdXnurAEwgjLnCyMqMiBKn5DCpump?maker=GSZkN4UXMWFTeJSMTZHxdeEVdWcx2VG14f9vtp2hghEb","https://dexscreener.com/solana/Gx7zpZGSmHb4NmUgdXnurAEwgjLnCyMqMiBKn5DCpump?maker=GSZkN4UXMWFTeJSMTZHxdeEVdWcx2VG14f9vtp2hghEb")</f>
        <v/>
      </c>
    </row>
    <row r="78">
      <c r="A78" t="inlineStr">
        <is>
          <t>BsjcdsZGq2myoCQEv1v7MMvjfUxkpNoqH6WaXWUzpump</t>
        </is>
      </c>
      <c r="B78" t="inlineStr">
        <is>
          <t>unknown_Bsjc</t>
        </is>
      </c>
      <c r="C78" t="n">
        <v>9</v>
      </c>
      <c r="D78" t="n">
        <v>-4.35</v>
      </c>
      <c r="E78" t="n">
        <v>-0.98</v>
      </c>
      <c r="F78" t="n">
        <v>4.43</v>
      </c>
      <c r="G78" t="n">
        <v>0.075</v>
      </c>
      <c r="H78" t="n">
        <v>0</v>
      </c>
      <c r="I78" t="n">
        <v>1</v>
      </c>
      <c r="J78" t="n">
        <v>-1</v>
      </c>
      <c r="K78" t="n">
        <v>-1</v>
      </c>
      <c r="L78">
        <f>HYPERLINK("https://www.defined.fi/sol/BsjcdsZGq2myoCQEv1v7MMvjfUxkpNoqH6WaXWUzpump?maker=GSZkN4UXMWFTeJSMTZHxdeEVdWcx2VG14f9vtp2hghEb","https://www.defined.fi/sol/BsjcdsZGq2myoCQEv1v7MMvjfUxkpNoqH6WaXWUzpump?maker=GSZkN4UXMWFTeJSMTZHxdeEVdWcx2VG14f9vtp2hghEb")</f>
        <v/>
      </c>
      <c r="M78">
        <f>HYPERLINK("https://dexscreener.com/solana/BsjcdsZGq2myoCQEv1v7MMvjfUxkpNoqH6WaXWUzpump?maker=GSZkN4UXMWFTeJSMTZHxdeEVdWcx2VG14f9vtp2hghEb","https://dexscreener.com/solana/BsjcdsZGq2myoCQEv1v7MMvjfUxkpNoqH6WaXWUzpump?maker=GSZkN4UXMWFTeJSMTZHxdeEVdWcx2VG14f9vtp2hghEb")</f>
        <v/>
      </c>
    </row>
    <row r="79">
      <c r="A79" t="inlineStr">
        <is>
          <t>5P9242KPv37TMDZpngTuWRNptyUYJdRk1dhtg1pgpump</t>
        </is>
      </c>
      <c r="B79" t="inlineStr">
        <is>
          <t>hanbao</t>
        </is>
      </c>
      <c r="C79" t="n">
        <v>9</v>
      </c>
      <c r="D79" t="n">
        <v>-0.581</v>
      </c>
      <c r="E79" t="n">
        <v>-1</v>
      </c>
      <c r="F79" t="n">
        <v>0.86</v>
      </c>
      <c r="G79" t="n">
        <v>0.278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HYPERLINK("https://www.defined.fi/sol/5P9242KPv37TMDZpngTuWRNptyUYJdRk1dhtg1pgpump?maker=GSZkN4UXMWFTeJSMTZHxdeEVdWcx2VG14f9vtp2hghEb","https://www.defined.fi/sol/5P9242KPv37TMDZpngTuWRNptyUYJdRk1dhtg1pgpump?maker=GSZkN4UXMWFTeJSMTZHxdeEVdWcx2VG14f9vtp2hghEb")</f>
        <v/>
      </c>
      <c r="M79">
        <f>HYPERLINK("https://dexscreener.com/solana/5P9242KPv37TMDZpngTuWRNptyUYJdRk1dhtg1pgpump?maker=GSZkN4UXMWFTeJSMTZHxdeEVdWcx2VG14f9vtp2hghEb","https://dexscreener.com/solana/5P9242KPv37TMDZpngTuWRNptyUYJdRk1dhtg1pgpump?maker=GSZkN4UXMWFTeJSMTZHxdeEVdWcx2VG14f9vtp2hghEb")</f>
        <v/>
      </c>
    </row>
    <row r="80">
      <c r="A80" t="inlineStr">
        <is>
          <t>H9G3pEdKuRdyAg7ytxexJ1o4nTnyem4JkC1w6AsSpump</t>
        </is>
      </c>
      <c r="B80" t="inlineStr">
        <is>
          <t>PUPPET</t>
        </is>
      </c>
      <c r="C80" t="n">
        <v>9</v>
      </c>
      <c r="D80" t="n">
        <v>-0.235</v>
      </c>
      <c r="E80" t="n">
        <v>-0.27</v>
      </c>
      <c r="F80" t="n">
        <v>0.883</v>
      </c>
      <c r="G80" t="n">
        <v>0.647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HYPERLINK("https://www.defined.fi/sol/H9G3pEdKuRdyAg7ytxexJ1o4nTnyem4JkC1w6AsSpump?maker=GSZkN4UXMWFTeJSMTZHxdeEVdWcx2VG14f9vtp2hghEb","https://www.defined.fi/sol/H9G3pEdKuRdyAg7ytxexJ1o4nTnyem4JkC1w6AsSpump?maker=GSZkN4UXMWFTeJSMTZHxdeEVdWcx2VG14f9vtp2hghEb")</f>
        <v/>
      </c>
      <c r="M80">
        <f>HYPERLINK("https://dexscreener.com/solana/H9G3pEdKuRdyAg7ytxexJ1o4nTnyem4JkC1w6AsSpump?maker=GSZkN4UXMWFTeJSMTZHxdeEVdWcx2VG14f9vtp2hghEb","https://dexscreener.com/solana/H9G3pEdKuRdyAg7ytxexJ1o4nTnyem4JkC1w6AsSpump?maker=GSZkN4UXMWFTeJSMTZHxdeEVdWcx2VG14f9vtp2hghEb")</f>
        <v/>
      </c>
    </row>
    <row r="81">
      <c r="A81" t="inlineStr">
        <is>
          <t>45EgCwcPXYagBC7KqBin4nCFgEZWN7f3Y6nACwxqMCWX</t>
        </is>
      </c>
      <c r="B81" t="inlineStr">
        <is>
          <t>Moutai</t>
        </is>
      </c>
      <c r="C81" t="n">
        <v>12</v>
      </c>
      <c r="D81" t="n">
        <v>5.67</v>
      </c>
      <c r="E81" t="n">
        <v>0.38</v>
      </c>
      <c r="F81" t="n">
        <v>14.95</v>
      </c>
      <c r="G81" t="n">
        <v>20.61</v>
      </c>
      <c r="H81" t="n">
        <v>6</v>
      </c>
      <c r="I81" t="n">
        <v>1</v>
      </c>
      <c r="J81" t="n">
        <v>-1</v>
      </c>
      <c r="K81" t="n">
        <v>-1</v>
      </c>
      <c r="L81">
        <f>HYPERLINK("https://www.defined.fi/sol/45EgCwcPXYagBC7KqBin4nCFgEZWN7f3Y6nACwxqMCWX?maker=GSZkN4UXMWFTeJSMTZHxdeEVdWcx2VG14f9vtp2hghEb","https://www.defined.fi/sol/45EgCwcPXYagBC7KqBin4nCFgEZWN7f3Y6nACwxqMCWX?maker=GSZkN4UXMWFTeJSMTZHxdeEVdWcx2VG14f9vtp2hghEb")</f>
        <v/>
      </c>
      <c r="M81">
        <f>HYPERLINK("https://dexscreener.com/solana/45EgCwcPXYagBC7KqBin4nCFgEZWN7f3Y6nACwxqMCWX?maker=GSZkN4UXMWFTeJSMTZHxdeEVdWcx2VG14f9vtp2hghEb","https://dexscreener.com/solana/45EgCwcPXYagBC7KqBin4nCFgEZWN7f3Y6nACwxqMCWX?maker=GSZkN4UXMWFTeJSMTZHxdeEVdWcx2VG14f9vtp2hghEb")</f>
        <v/>
      </c>
    </row>
    <row r="82">
      <c r="A82" t="inlineStr">
        <is>
          <t>8WnQQRbuEZ3CCDbH5MCVioBbw6o75NKANq9WdPhBDsWo</t>
        </is>
      </c>
      <c r="B82" t="inlineStr">
        <is>
          <t>coby</t>
        </is>
      </c>
      <c r="C82" t="n">
        <v>12</v>
      </c>
      <c r="D82" t="n">
        <v>0.068</v>
      </c>
      <c r="E82" t="n">
        <v>0</v>
      </c>
      <c r="F82" t="n">
        <v>33.3</v>
      </c>
      <c r="G82" t="n">
        <v>33.37</v>
      </c>
      <c r="H82" t="n">
        <v>2</v>
      </c>
      <c r="I82" t="n">
        <v>1</v>
      </c>
      <c r="J82" t="n">
        <v>-1</v>
      </c>
      <c r="K82" t="n">
        <v>-1</v>
      </c>
      <c r="L82">
        <f>HYPERLINK("https://www.defined.fi/sol/8WnQQRbuEZ3CCDbH5MCVioBbw6o75NKANq9WdPhBDsWo?maker=GSZkN4UXMWFTeJSMTZHxdeEVdWcx2VG14f9vtp2hghEb","https://www.defined.fi/sol/8WnQQRbuEZ3CCDbH5MCVioBbw6o75NKANq9WdPhBDsWo?maker=GSZkN4UXMWFTeJSMTZHxdeEVdWcx2VG14f9vtp2hghEb")</f>
        <v/>
      </c>
      <c r="M82">
        <f>HYPERLINK("https://dexscreener.com/solana/8WnQQRbuEZ3CCDbH5MCVioBbw6o75NKANq9WdPhBDsWo?maker=GSZkN4UXMWFTeJSMTZHxdeEVdWcx2VG14f9vtp2hghEb","https://dexscreener.com/solana/8WnQQRbuEZ3CCDbH5MCVioBbw6o75NKANq9WdPhBDsWo?maker=GSZkN4UXMWFTeJSMTZHxdeEVdWcx2VG14f9vtp2hghEb")</f>
        <v/>
      </c>
    </row>
    <row r="83">
      <c r="A83" t="inlineStr">
        <is>
          <t>7z7KPxafRcdbdNXoxNmHTwc5zWT6DueMtdk6b4Yfpump</t>
        </is>
      </c>
      <c r="B83" t="inlineStr">
        <is>
          <t>ATLANTIS</t>
        </is>
      </c>
      <c r="C83" t="n">
        <v>15</v>
      </c>
      <c r="D83" t="n">
        <v>-11.26</v>
      </c>
      <c r="E83" t="n">
        <v>-0.96</v>
      </c>
      <c r="F83" t="n">
        <v>11.67</v>
      </c>
      <c r="G83" t="n">
        <v>0</v>
      </c>
      <c r="H83" t="n">
        <v>3</v>
      </c>
      <c r="I83" t="n">
        <v>0</v>
      </c>
      <c r="J83" t="n">
        <v>-1</v>
      </c>
      <c r="K83" t="n">
        <v>-1</v>
      </c>
      <c r="L83">
        <f>HYPERLINK("https://www.defined.fi/sol/7z7KPxafRcdbdNXoxNmHTwc5zWT6DueMtdk6b4Yfpump?maker=GSZkN4UXMWFTeJSMTZHxdeEVdWcx2VG14f9vtp2hghEb","https://www.defined.fi/sol/7z7KPxafRcdbdNXoxNmHTwc5zWT6DueMtdk6b4Yfpump?maker=GSZkN4UXMWFTeJSMTZHxdeEVdWcx2VG14f9vtp2hghEb")</f>
        <v/>
      </c>
      <c r="M83">
        <f>HYPERLINK("https://dexscreener.com/solana/7z7KPxafRcdbdNXoxNmHTwc5zWT6DueMtdk6b4Yfpump?maker=GSZkN4UXMWFTeJSMTZHxdeEVdWcx2VG14f9vtp2hghEb","https://dexscreener.com/solana/7z7KPxafRcdbdNXoxNmHTwc5zWT6DueMtdk6b4Yfpump?maker=GSZkN4UXMWFTeJSMTZHxdeEVdWcx2VG14f9vtp2hghEb")</f>
        <v/>
      </c>
    </row>
    <row r="84">
      <c r="A84" t="inlineStr">
        <is>
          <t>DWvcCF5JuXNmAy6kpvxhXwGTUtiuvhwu94yhA1w1pump</t>
        </is>
      </c>
      <c r="B84" t="inlineStr">
        <is>
          <t>BS</t>
        </is>
      </c>
      <c r="C84" t="n">
        <v>15</v>
      </c>
      <c r="D84" t="n">
        <v>-0.136</v>
      </c>
      <c r="E84" t="n">
        <v>-0.77</v>
      </c>
      <c r="F84" t="n">
        <v>0.176</v>
      </c>
      <c r="G84" t="n">
        <v>0.04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HYPERLINK("https://www.defined.fi/sol/DWvcCF5JuXNmAy6kpvxhXwGTUtiuvhwu94yhA1w1pump?maker=GSZkN4UXMWFTeJSMTZHxdeEVdWcx2VG14f9vtp2hghEb","https://www.defined.fi/sol/DWvcCF5JuXNmAy6kpvxhXwGTUtiuvhwu94yhA1w1pump?maker=GSZkN4UXMWFTeJSMTZHxdeEVdWcx2VG14f9vtp2hghEb")</f>
        <v/>
      </c>
      <c r="M84">
        <f>HYPERLINK("https://dexscreener.com/solana/DWvcCF5JuXNmAy6kpvxhXwGTUtiuvhwu94yhA1w1pump?maker=GSZkN4UXMWFTeJSMTZHxdeEVdWcx2VG14f9vtp2hghEb","https://dexscreener.com/solana/DWvcCF5JuXNmAy6kpvxhXwGTUtiuvhwu94yhA1w1pump?maker=GSZkN4UXMWFTeJSMTZHxdeEVdWcx2VG14f9vtp2hghEb")</f>
        <v/>
      </c>
    </row>
    <row r="85">
      <c r="A85" t="inlineStr">
        <is>
          <t>J62CH9RJ7zGGoVLbHW2Yrsh8W4GhQg6Z3AfShrwVtCBc</t>
        </is>
      </c>
      <c r="B85" t="inlineStr">
        <is>
          <t>nib</t>
        </is>
      </c>
      <c r="C85" t="n">
        <v>16</v>
      </c>
      <c r="D85" t="n">
        <v>-0.17</v>
      </c>
      <c r="E85" t="n">
        <v>-0.97</v>
      </c>
      <c r="F85" t="n">
        <v>0.175</v>
      </c>
      <c r="G85" t="n">
        <v>0</v>
      </c>
      <c r="H85" t="n">
        <v>1</v>
      </c>
      <c r="I85" t="n">
        <v>0</v>
      </c>
      <c r="J85" t="n">
        <v>-1</v>
      </c>
      <c r="K85" t="n">
        <v>-1</v>
      </c>
      <c r="L85">
        <f>HYPERLINK("https://www.defined.fi/sol/J62CH9RJ7zGGoVLbHW2Yrsh8W4GhQg6Z3AfShrwVtCBc?maker=GSZkN4UXMWFTeJSMTZHxdeEVdWcx2VG14f9vtp2hghEb","https://www.defined.fi/sol/J62CH9RJ7zGGoVLbHW2Yrsh8W4GhQg6Z3AfShrwVtCBc?maker=GSZkN4UXMWFTeJSMTZHxdeEVdWcx2VG14f9vtp2hghEb")</f>
        <v/>
      </c>
      <c r="M85">
        <f>HYPERLINK("https://dexscreener.com/solana/J62CH9RJ7zGGoVLbHW2Yrsh8W4GhQg6Z3AfShrwVtCBc?maker=GSZkN4UXMWFTeJSMTZHxdeEVdWcx2VG14f9vtp2hghEb","https://dexscreener.com/solana/J62CH9RJ7zGGoVLbHW2Yrsh8W4GhQg6Z3AfShrwVtCBc?maker=GSZkN4UXMWFTeJSMTZHxdeEVdWcx2VG14f9vtp2hghEb")</f>
        <v/>
      </c>
    </row>
    <row r="86">
      <c r="A86" t="inlineStr">
        <is>
          <t>3HXUdiMPfx6vfJ9AQznWrw9BWvVkLUC1KrUB5mTepump</t>
        </is>
      </c>
      <c r="B86" t="inlineStr">
        <is>
          <t>potato</t>
        </is>
      </c>
      <c r="C86" t="n">
        <v>16</v>
      </c>
      <c r="D86" t="n">
        <v>0.226</v>
      </c>
      <c r="E86" t="n">
        <v>0.26</v>
      </c>
      <c r="F86" t="n">
        <v>0.867</v>
      </c>
      <c r="G86" t="n">
        <v>1.09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HYPERLINK("https://www.defined.fi/sol/3HXUdiMPfx6vfJ9AQznWrw9BWvVkLUC1KrUB5mTepump?maker=GSZkN4UXMWFTeJSMTZHxdeEVdWcx2VG14f9vtp2hghEb","https://www.defined.fi/sol/3HXUdiMPfx6vfJ9AQznWrw9BWvVkLUC1KrUB5mTepump?maker=GSZkN4UXMWFTeJSMTZHxdeEVdWcx2VG14f9vtp2hghEb")</f>
        <v/>
      </c>
      <c r="M86">
        <f>HYPERLINK("https://dexscreener.com/solana/3HXUdiMPfx6vfJ9AQznWrw9BWvVkLUC1KrUB5mTepump?maker=GSZkN4UXMWFTeJSMTZHxdeEVdWcx2VG14f9vtp2hghEb","https://dexscreener.com/solana/3HXUdiMPfx6vfJ9AQznWrw9BWvVkLUC1KrUB5mTepump?maker=GSZkN4UXMWFTeJSMTZHxdeEVdWcx2VG14f9vtp2hghEb")</f>
        <v/>
      </c>
    </row>
    <row r="87">
      <c r="A87" t="inlineStr">
        <is>
          <t>E8yBUD4AGdxK7MbQEf85oaAvVBuSoRsGCvX2sMxSpump</t>
        </is>
      </c>
      <c r="B87" t="inlineStr">
        <is>
          <t>onion</t>
        </is>
      </c>
      <c r="C87" t="n">
        <v>16</v>
      </c>
      <c r="D87" t="n">
        <v>0.24</v>
      </c>
      <c r="E87" t="n">
        <v>0.28</v>
      </c>
      <c r="F87" t="n">
        <v>0.866</v>
      </c>
      <c r="G87" t="n">
        <v>1.11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HYPERLINK("https://www.defined.fi/sol/E8yBUD4AGdxK7MbQEf85oaAvVBuSoRsGCvX2sMxSpump?maker=GSZkN4UXMWFTeJSMTZHxdeEVdWcx2VG14f9vtp2hghEb","https://www.defined.fi/sol/E8yBUD4AGdxK7MbQEf85oaAvVBuSoRsGCvX2sMxSpump?maker=GSZkN4UXMWFTeJSMTZHxdeEVdWcx2VG14f9vtp2hghEb")</f>
        <v/>
      </c>
      <c r="M87">
        <f>HYPERLINK("https://dexscreener.com/solana/E8yBUD4AGdxK7MbQEf85oaAvVBuSoRsGCvX2sMxSpump?maker=GSZkN4UXMWFTeJSMTZHxdeEVdWcx2VG14f9vtp2hghEb","https://dexscreener.com/solana/E8yBUD4AGdxK7MbQEf85oaAvVBuSoRsGCvX2sMxSpump?maker=GSZkN4UXMWFTeJSMTZHxdeEVdWcx2VG14f9vtp2hghEb")</f>
        <v/>
      </c>
    </row>
    <row r="88">
      <c r="A88" t="inlineStr">
        <is>
          <t>mkvXiNBpa8uiSApe5BrhWVJaT87pJFTZxRy7zFapump</t>
        </is>
      </c>
      <c r="B88" t="inlineStr">
        <is>
          <t>Nailong</t>
        </is>
      </c>
      <c r="C88" t="n">
        <v>16</v>
      </c>
      <c r="D88" t="n">
        <v>0.014</v>
      </c>
      <c r="E88" t="n">
        <v>0.08</v>
      </c>
      <c r="F88" t="n">
        <v>0.173</v>
      </c>
      <c r="G88" t="n">
        <v>0.186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HYPERLINK("https://www.defined.fi/sol/mkvXiNBpa8uiSApe5BrhWVJaT87pJFTZxRy7zFapump?maker=GSZkN4UXMWFTeJSMTZHxdeEVdWcx2VG14f9vtp2hghEb","https://www.defined.fi/sol/mkvXiNBpa8uiSApe5BrhWVJaT87pJFTZxRy7zFapump?maker=GSZkN4UXMWFTeJSMTZHxdeEVdWcx2VG14f9vtp2hghEb")</f>
        <v/>
      </c>
      <c r="M88">
        <f>HYPERLINK("https://dexscreener.com/solana/mkvXiNBpa8uiSApe5BrhWVJaT87pJFTZxRy7zFapump?maker=GSZkN4UXMWFTeJSMTZHxdeEVdWcx2VG14f9vtp2hghEb","https://dexscreener.com/solana/mkvXiNBpa8uiSApe5BrhWVJaT87pJFTZxRy7zFapump?maker=GSZkN4UXMWFTeJSMTZHxdeEVdWcx2VG14f9vtp2hghEb")</f>
        <v/>
      </c>
    </row>
    <row r="89">
      <c r="A89" t="inlineStr">
        <is>
          <t>4LDT8u5BcVf2acdWJsqz45yaFsXBCsjY79ERLXX6pump</t>
        </is>
      </c>
      <c r="B89" t="inlineStr">
        <is>
          <t>Azizi</t>
        </is>
      </c>
      <c r="C89" t="n">
        <v>16</v>
      </c>
      <c r="D89" t="n">
        <v>0</v>
      </c>
      <c r="E89" t="n">
        <v>0</v>
      </c>
      <c r="F89" t="n">
        <v>0.173</v>
      </c>
      <c r="G89" t="n">
        <v>0.173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HYPERLINK("https://www.defined.fi/sol/4LDT8u5BcVf2acdWJsqz45yaFsXBCsjY79ERLXX6pump?maker=GSZkN4UXMWFTeJSMTZHxdeEVdWcx2VG14f9vtp2hghEb","https://www.defined.fi/sol/4LDT8u5BcVf2acdWJsqz45yaFsXBCsjY79ERLXX6pump?maker=GSZkN4UXMWFTeJSMTZHxdeEVdWcx2VG14f9vtp2hghEb")</f>
        <v/>
      </c>
      <c r="M89">
        <f>HYPERLINK("https://dexscreener.com/solana/4LDT8u5BcVf2acdWJsqz45yaFsXBCsjY79ERLXX6pump?maker=GSZkN4UXMWFTeJSMTZHxdeEVdWcx2VG14f9vtp2hghEb","https://dexscreener.com/solana/4LDT8u5BcVf2acdWJsqz45yaFsXBCsjY79ERLXX6pump?maker=GSZkN4UXMWFTeJSMTZHxdeEVdWcx2VG14f9vtp2hghEb")</f>
        <v/>
      </c>
    </row>
    <row r="90">
      <c r="A90" t="inlineStr">
        <is>
          <t>9u321XmFWk6MTTkkaMYs4njb6LXKR3PPWihsQ135pump</t>
        </is>
      </c>
      <c r="B90" t="inlineStr">
        <is>
          <t>DOWN</t>
        </is>
      </c>
      <c r="C90" t="n">
        <v>16</v>
      </c>
      <c r="D90" t="n">
        <v>2.76</v>
      </c>
      <c r="E90" t="n">
        <v>0.64</v>
      </c>
      <c r="F90" t="n">
        <v>4.34</v>
      </c>
      <c r="G90" t="n">
        <v>7.1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HYPERLINK("https://www.defined.fi/sol/9u321XmFWk6MTTkkaMYs4njb6LXKR3PPWihsQ135pump?maker=GSZkN4UXMWFTeJSMTZHxdeEVdWcx2VG14f9vtp2hghEb","https://www.defined.fi/sol/9u321XmFWk6MTTkkaMYs4njb6LXKR3PPWihsQ135pump?maker=GSZkN4UXMWFTeJSMTZHxdeEVdWcx2VG14f9vtp2hghEb")</f>
        <v/>
      </c>
      <c r="M90">
        <f>HYPERLINK("https://dexscreener.com/solana/9u321XmFWk6MTTkkaMYs4njb6LXKR3PPWihsQ135pump?maker=GSZkN4UXMWFTeJSMTZHxdeEVdWcx2VG14f9vtp2hghEb","https://dexscreener.com/solana/9u321XmFWk6MTTkkaMYs4njb6LXKR3PPWihsQ135pump?maker=GSZkN4UXMWFTeJSMTZHxdeEVdWcx2VG14f9vtp2hghEb")</f>
        <v/>
      </c>
    </row>
    <row r="91">
      <c r="A91" t="inlineStr">
        <is>
          <t>3B1zoded3LWvaHwTHK3N8wATLJSfAoYfUB9AJnB6pump</t>
        </is>
      </c>
      <c r="B91" t="inlineStr">
        <is>
          <t>J.A.Donald</t>
        </is>
      </c>
      <c r="C91" t="n">
        <v>16</v>
      </c>
      <c r="D91" t="n">
        <v>7.49</v>
      </c>
      <c r="E91" t="n">
        <v>0.58</v>
      </c>
      <c r="F91" t="n">
        <v>13</v>
      </c>
      <c r="G91" t="n">
        <v>20.5</v>
      </c>
      <c r="H91" t="n">
        <v>3</v>
      </c>
      <c r="I91" t="n">
        <v>2</v>
      </c>
      <c r="J91" t="n">
        <v>-1</v>
      </c>
      <c r="K91" t="n">
        <v>-1</v>
      </c>
      <c r="L91">
        <f>HYPERLINK("https://www.defined.fi/sol/3B1zoded3LWvaHwTHK3N8wATLJSfAoYfUB9AJnB6pump?maker=GSZkN4UXMWFTeJSMTZHxdeEVdWcx2VG14f9vtp2hghEb","https://www.defined.fi/sol/3B1zoded3LWvaHwTHK3N8wATLJSfAoYfUB9AJnB6pump?maker=GSZkN4UXMWFTeJSMTZHxdeEVdWcx2VG14f9vtp2hghEb")</f>
        <v/>
      </c>
      <c r="M91">
        <f>HYPERLINK("https://dexscreener.com/solana/3B1zoded3LWvaHwTHK3N8wATLJSfAoYfUB9AJnB6pump?maker=GSZkN4UXMWFTeJSMTZHxdeEVdWcx2VG14f9vtp2hghEb","https://dexscreener.com/solana/3B1zoded3LWvaHwTHK3N8wATLJSfAoYfUB9AJnB6pump?maker=GSZkN4UXMWFTeJSMTZHxdeEVdWcx2VG14f9vtp2hghEb")</f>
        <v/>
      </c>
    </row>
    <row r="92">
      <c r="A92" t="inlineStr">
        <is>
          <t>2L9p8a8xp2TgUDpwoKwsRHQs7VPxHvz1xpyyd1rEpump</t>
        </is>
      </c>
      <c r="B92" t="inlineStr">
        <is>
          <t>EARL</t>
        </is>
      </c>
      <c r="C92" t="n">
        <v>16</v>
      </c>
      <c r="D92" t="n">
        <v>-1.37</v>
      </c>
      <c r="E92" t="n">
        <v>-0.16</v>
      </c>
      <c r="F92" t="n">
        <v>8.52</v>
      </c>
      <c r="G92" t="n">
        <v>7.15</v>
      </c>
      <c r="H92" t="n">
        <v>2</v>
      </c>
      <c r="I92" t="n">
        <v>2</v>
      </c>
      <c r="J92" t="n">
        <v>-1</v>
      </c>
      <c r="K92" t="n">
        <v>-1</v>
      </c>
      <c r="L92">
        <f>HYPERLINK("https://www.defined.fi/sol/2L9p8a8xp2TgUDpwoKwsRHQs7VPxHvz1xpyyd1rEpump?maker=GSZkN4UXMWFTeJSMTZHxdeEVdWcx2VG14f9vtp2hghEb","https://www.defined.fi/sol/2L9p8a8xp2TgUDpwoKwsRHQs7VPxHvz1xpyyd1rEpump?maker=GSZkN4UXMWFTeJSMTZHxdeEVdWcx2VG14f9vtp2hghEb")</f>
        <v/>
      </c>
      <c r="M92">
        <f>HYPERLINK("https://dexscreener.com/solana/2L9p8a8xp2TgUDpwoKwsRHQs7VPxHvz1xpyyd1rEpump?maker=GSZkN4UXMWFTeJSMTZHxdeEVdWcx2VG14f9vtp2hghEb","https://dexscreener.com/solana/2L9p8a8xp2TgUDpwoKwsRHQs7VPxHvz1xpyyd1rEpump?maker=GSZkN4UXMWFTeJSMTZHxdeEVdWcx2VG14f9vtp2hghEb")</f>
        <v/>
      </c>
    </row>
    <row r="93">
      <c r="A93" t="inlineStr">
        <is>
          <t>71FbtozgQthMdtXF8PYmCY5YD93mjnYmrAMj4T9Ypump</t>
        </is>
      </c>
      <c r="B93" t="inlineStr">
        <is>
          <t>0x8a</t>
        </is>
      </c>
      <c r="C93" t="n">
        <v>16</v>
      </c>
      <c r="D93" t="n">
        <v>-3.65</v>
      </c>
      <c r="E93" t="n">
        <v>-0.86</v>
      </c>
      <c r="F93" t="n">
        <v>4.24</v>
      </c>
      <c r="G93" t="n">
        <v>0.592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HYPERLINK("https://www.defined.fi/sol/71FbtozgQthMdtXF8PYmCY5YD93mjnYmrAMj4T9Ypump?maker=GSZkN4UXMWFTeJSMTZHxdeEVdWcx2VG14f9vtp2hghEb","https://www.defined.fi/sol/71FbtozgQthMdtXF8PYmCY5YD93mjnYmrAMj4T9Ypump?maker=GSZkN4UXMWFTeJSMTZHxdeEVdWcx2VG14f9vtp2hghEb")</f>
        <v/>
      </c>
      <c r="M93">
        <f>HYPERLINK("https://dexscreener.com/solana/71FbtozgQthMdtXF8PYmCY5YD93mjnYmrAMj4T9Ypump?maker=GSZkN4UXMWFTeJSMTZHxdeEVdWcx2VG14f9vtp2hghEb","https://dexscreener.com/solana/71FbtozgQthMdtXF8PYmCY5YD93mjnYmrAMj4T9Ypump?maker=GSZkN4UXMWFTeJSMTZHxdeEVdWcx2VG14f9vtp2hghEb")</f>
        <v/>
      </c>
    </row>
    <row r="94">
      <c r="A94" t="inlineStr">
        <is>
          <t>4s6fhakqAdJdm9Bx7sWXTeGg6dgtxodAh6tKM7q7pump</t>
        </is>
      </c>
      <c r="B94" t="inlineStr">
        <is>
          <t>Kuritaro</t>
        </is>
      </c>
      <c r="C94" t="n">
        <v>16</v>
      </c>
      <c r="D94" t="n">
        <v>-0.791</v>
      </c>
      <c r="E94" t="n">
        <v>-0.93</v>
      </c>
      <c r="F94" t="n">
        <v>0.854</v>
      </c>
      <c r="G94" t="n">
        <v>0</v>
      </c>
      <c r="H94" t="n">
        <v>1</v>
      </c>
      <c r="I94" t="n">
        <v>0</v>
      </c>
      <c r="J94" t="n">
        <v>-1</v>
      </c>
      <c r="K94" t="n">
        <v>-1</v>
      </c>
      <c r="L94">
        <f>HYPERLINK("https://www.defined.fi/sol/4s6fhakqAdJdm9Bx7sWXTeGg6dgtxodAh6tKM7q7pump?maker=GSZkN4UXMWFTeJSMTZHxdeEVdWcx2VG14f9vtp2hghEb","https://www.defined.fi/sol/4s6fhakqAdJdm9Bx7sWXTeGg6dgtxodAh6tKM7q7pump?maker=GSZkN4UXMWFTeJSMTZHxdeEVdWcx2VG14f9vtp2hghEb")</f>
        <v/>
      </c>
      <c r="M94">
        <f>HYPERLINK("https://dexscreener.com/solana/4s6fhakqAdJdm9Bx7sWXTeGg6dgtxodAh6tKM7q7pump?maker=GSZkN4UXMWFTeJSMTZHxdeEVdWcx2VG14f9vtp2hghEb","https://dexscreener.com/solana/4s6fhakqAdJdm9Bx7sWXTeGg6dgtxodAh6tKM7q7pump?maker=GSZkN4UXMWFTeJSMTZHxdeEVdWcx2VG14f9vtp2hghEb")</f>
        <v/>
      </c>
    </row>
    <row r="95">
      <c r="A95" t="inlineStr">
        <is>
          <t>FouJH5cLdjsVDFpmbfEiwutDYCgN39S6hfCi44Uhpump</t>
        </is>
      </c>
      <c r="B95" t="inlineStr">
        <is>
          <t>SIUPAK</t>
        </is>
      </c>
      <c r="C95" t="n">
        <v>16</v>
      </c>
      <c r="D95" t="n">
        <v>-0.418</v>
      </c>
      <c r="E95" t="n">
        <v>-0.49</v>
      </c>
      <c r="F95" t="n">
        <v>0.849</v>
      </c>
      <c r="G95" t="n">
        <v>0.431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HYPERLINK("https://www.defined.fi/sol/FouJH5cLdjsVDFpmbfEiwutDYCgN39S6hfCi44Uhpump?maker=GSZkN4UXMWFTeJSMTZHxdeEVdWcx2VG14f9vtp2hghEb","https://www.defined.fi/sol/FouJH5cLdjsVDFpmbfEiwutDYCgN39S6hfCi44Uhpump?maker=GSZkN4UXMWFTeJSMTZHxdeEVdWcx2VG14f9vtp2hghEb")</f>
        <v/>
      </c>
      <c r="M95">
        <f>HYPERLINK("https://dexscreener.com/solana/FouJH5cLdjsVDFpmbfEiwutDYCgN39S6hfCi44Uhpump?maker=GSZkN4UXMWFTeJSMTZHxdeEVdWcx2VG14f9vtp2hghEb","https://dexscreener.com/solana/FouJH5cLdjsVDFpmbfEiwutDYCgN39S6hfCi44Uhpump?maker=GSZkN4UXMWFTeJSMTZHxdeEVdWcx2VG14f9vtp2hghEb")</f>
        <v/>
      </c>
    </row>
    <row r="96">
      <c r="A96" t="inlineStr">
        <is>
          <t>6VoaeYmGgEF7qMYtwdwRi4TZNj8qN6UomhpynsTFpump</t>
        </is>
      </c>
      <c r="B96" t="inlineStr">
        <is>
          <t>Molly</t>
        </is>
      </c>
      <c r="C96" t="n">
        <v>16</v>
      </c>
      <c r="D96" t="n">
        <v>-0.896</v>
      </c>
      <c r="E96" t="n">
        <v>-0.21</v>
      </c>
      <c r="F96" t="n">
        <v>4.32</v>
      </c>
      <c r="G96" t="n">
        <v>3.43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HYPERLINK("https://www.defined.fi/sol/6VoaeYmGgEF7qMYtwdwRi4TZNj8qN6UomhpynsTFpump?maker=GSZkN4UXMWFTeJSMTZHxdeEVdWcx2VG14f9vtp2hghEb","https://www.defined.fi/sol/6VoaeYmGgEF7qMYtwdwRi4TZNj8qN6UomhpynsTFpump?maker=GSZkN4UXMWFTeJSMTZHxdeEVdWcx2VG14f9vtp2hghEb")</f>
        <v/>
      </c>
      <c r="M96">
        <f>HYPERLINK("https://dexscreener.com/solana/6VoaeYmGgEF7qMYtwdwRi4TZNj8qN6UomhpynsTFpump?maker=GSZkN4UXMWFTeJSMTZHxdeEVdWcx2VG14f9vtp2hghEb","https://dexscreener.com/solana/6VoaeYmGgEF7qMYtwdwRi4TZNj8qN6UomhpynsTFpump?maker=GSZkN4UXMWFTeJSMTZHxdeEVdWcx2VG14f9vtp2hghEb")</f>
        <v/>
      </c>
    </row>
    <row r="97">
      <c r="A97" t="inlineStr">
        <is>
          <t>4KtwxNBPKtVPPxugZjBoW2aWgMPpFNayW1wVDgJLSTtu</t>
        </is>
      </c>
      <c r="B97" t="inlineStr">
        <is>
          <t>WOLFDENG</t>
        </is>
      </c>
      <c r="C97" t="n">
        <v>17</v>
      </c>
      <c r="D97" t="n">
        <v>-4.12</v>
      </c>
      <c r="E97" t="n">
        <v>-1</v>
      </c>
      <c r="F97" t="n">
        <v>4.45</v>
      </c>
      <c r="G97" t="n">
        <v>0.332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HYPERLINK("https://www.defined.fi/sol/4KtwxNBPKtVPPxugZjBoW2aWgMPpFNayW1wVDgJLSTtu?maker=GSZkN4UXMWFTeJSMTZHxdeEVdWcx2VG14f9vtp2hghEb","https://www.defined.fi/sol/4KtwxNBPKtVPPxugZjBoW2aWgMPpFNayW1wVDgJLSTtu?maker=GSZkN4UXMWFTeJSMTZHxdeEVdWcx2VG14f9vtp2hghEb")</f>
        <v/>
      </c>
      <c r="M97">
        <f>HYPERLINK("https://dexscreener.com/solana/4KtwxNBPKtVPPxugZjBoW2aWgMPpFNayW1wVDgJLSTtu?maker=GSZkN4UXMWFTeJSMTZHxdeEVdWcx2VG14f9vtp2hghEb","https://dexscreener.com/solana/4KtwxNBPKtVPPxugZjBoW2aWgMPpFNayW1wVDgJLSTtu?maker=GSZkN4UXMWFTeJSMTZHxdeEVdWcx2VG14f9vtp2hghEb")</f>
        <v/>
      </c>
    </row>
    <row r="98">
      <c r="A98" t="inlineStr">
        <is>
          <t>25hAyBQfoDhfWx9ay6rarbgvWGwDdNqcHsXS3jQ3mTDJ</t>
        </is>
      </c>
      <c r="B98" t="inlineStr">
        <is>
          <t>MANEKI</t>
        </is>
      </c>
      <c r="C98" t="n">
        <v>17</v>
      </c>
      <c r="D98" t="n">
        <v>-35.48</v>
      </c>
      <c r="E98" t="n">
        <v>-0.35</v>
      </c>
      <c r="F98" t="n">
        <v>99.84</v>
      </c>
      <c r="G98" t="n">
        <v>64.36</v>
      </c>
      <c r="H98" t="n">
        <v>2</v>
      </c>
      <c r="I98" t="n">
        <v>1</v>
      </c>
      <c r="J98" t="n">
        <v>-1</v>
      </c>
      <c r="K98" t="n">
        <v>-1</v>
      </c>
      <c r="L98">
        <f>HYPERLINK("https://www.defined.fi/sol/25hAyBQfoDhfWx9ay6rarbgvWGwDdNqcHsXS3jQ3mTDJ?maker=GSZkN4UXMWFTeJSMTZHxdeEVdWcx2VG14f9vtp2hghEb","https://www.defined.fi/sol/25hAyBQfoDhfWx9ay6rarbgvWGwDdNqcHsXS3jQ3mTDJ?maker=GSZkN4UXMWFTeJSMTZHxdeEVdWcx2VG14f9vtp2hghEb")</f>
        <v/>
      </c>
      <c r="M98">
        <f>HYPERLINK("https://dexscreener.com/solana/25hAyBQfoDhfWx9ay6rarbgvWGwDdNqcHsXS3jQ3mTDJ?maker=GSZkN4UXMWFTeJSMTZHxdeEVdWcx2VG14f9vtp2hghEb","https://dexscreener.com/solana/25hAyBQfoDhfWx9ay6rarbgvWGwDdNqcHsXS3jQ3mTDJ?maker=GSZkN4UXMWFTeJSMTZHxdeEVdWcx2VG14f9vtp2hghEb")</f>
        <v/>
      </c>
    </row>
    <row r="99">
      <c r="A99" t="inlineStr">
        <is>
          <t>6QfqtCrMX7JuzwfProRHGagKNb6TL1psSz1YtPaBpump</t>
        </is>
      </c>
      <c r="B99" t="inlineStr">
        <is>
          <t>RMOO</t>
        </is>
      </c>
      <c r="C99" t="n">
        <v>20</v>
      </c>
      <c r="D99" t="n">
        <v>-3.4</v>
      </c>
      <c r="E99" t="n">
        <v>-0.6899999999999999</v>
      </c>
      <c r="F99" t="n">
        <v>4.93</v>
      </c>
      <c r="G99" t="n">
        <v>1.53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HYPERLINK("https://www.defined.fi/sol/6QfqtCrMX7JuzwfProRHGagKNb6TL1psSz1YtPaBpump?maker=GSZkN4UXMWFTeJSMTZHxdeEVdWcx2VG14f9vtp2hghEb","https://www.defined.fi/sol/6QfqtCrMX7JuzwfProRHGagKNb6TL1psSz1YtPaBpump?maker=GSZkN4UXMWFTeJSMTZHxdeEVdWcx2VG14f9vtp2hghEb")</f>
        <v/>
      </c>
      <c r="M99">
        <f>HYPERLINK("https://dexscreener.com/solana/6QfqtCrMX7JuzwfProRHGagKNb6TL1psSz1YtPaBpump?maker=GSZkN4UXMWFTeJSMTZHxdeEVdWcx2VG14f9vtp2hghEb","https://dexscreener.com/solana/6QfqtCrMX7JuzwfProRHGagKNb6TL1psSz1YtPaBpump?maker=GSZkN4UXMWFTeJSMTZHxdeEVdWcx2VG14f9vtp2hghEb")</f>
        <v/>
      </c>
    </row>
    <row r="100">
      <c r="A100" t="inlineStr">
        <is>
          <t>CLXPjdHA2ikfQVPeQJiy4vomAZseVVMuowUtngRMpump</t>
        </is>
      </c>
      <c r="B100" t="inlineStr">
        <is>
          <t>KhaoKheow</t>
        </is>
      </c>
      <c r="C100" t="n">
        <v>21</v>
      </c>
      <c r="D100" t="n">
        <v>4.28</v>
      </c>
      <c r="E100" t="n">
        <v>3.63</v>
      </c>
      <c r="F100" t="n">
        <v>1.18</v>
      </c>
      <c r="G100" t="n">
        <v>5.46</v>
      </c>
      <c r="H100" t="n">
        <v>2</v>
      </c>
      <c r="I100" t="n">
        <v>1</v>
      </c>
      <c r="J100" t="n">
        <v>-1</v>
      </c>
      <c r="K100" t="n">
        <v>-1</v>
      </c>
      <c r="L100">
        <f>HYPERLINK("https://www.defined.fi/sol/CLXPjdHA2ikfQVPeQJiy4vomAZseVVMuowUtngRMpump?maker=GSZkN4UXMWFTeJSMTZHxdeEVdWcx2VG14f9vtp2hghEb","https://www.defined.fi/sol/CLXPjdHA2ikfQVPeQJiy4vomAZseVVMuowUtngRMpump?maker=GSZkN4UXMWFTeJSMTZHxdeEVdWcx2VG14f9vtp2hghEb")</f>
        <v/>
      </c>
      <c r="M100">
        <f>HYPERLINK("https://dexscreener.com/solana/CLXPjdHA2ikfQVPeQJiy4vomAZseVVMuowUtngRMpump?maker=GSZkN4UXMWFTeJSMTZHxdeEVdWcx2VG14f9vtp2hghEb","https://dexscreener.com/solana/CLXPjdHA2ikfQVPeQJiy4vomAZseVVMuowUtngRMpump?maker=GSZkN4UXMWFTeJSMTZHxdeEVdWcx2VG14f9vtp2hghEb")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