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86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HL5EVP5c4vicrBQwJDoapg1AcTEKJAU3WQzWupeWWMsi</t>
        </is>
      </c>
      <c r="B2" t="inlineStr">
        <is>
          <t>coded</t>
        </is>
      </c>
      <c r="C2" t="n">
        <v>0</v>
      </c>
      <c r="D2" t="n">
        <v>-0.08799999999999999</v>
      </c>
      <c r="E2" t="n">
        <v>-1</v>
      </c>
      <c r="F2" t="n">
        <v>0.492</v>
      </c>
      <c r="G2" t="n">
        <v>0.404</v>
      </c>
      <c r="H2" t="n">
        <v>1</v>
      </c>
      <c r="I2" t="n">
        <v>1</v>
      </c>
      <c r="J2" t="n">
        <v>-1</v>
      </c>
      <c r="K2" t="n">
        <v>-1</v>
      </c>
      <c r="L2">
        <f>HYPERLINK("https://www.defined.fi/sol/HL5EVP5c4vicrBQwJDoapg1AcTEKJAU3WQzWupeWWMsi?maker=FxmGuTnPjGJKFov99cC2nmaBsiJ7FiKbEmBKwbMKRiY1","https://www.defined.fi/sol/HL5EVP5c4vicrBQwJDoapg1AcTEKJAU3WQzWupeWWMsi?maker=FxmGuTnPjGJKFov99cC2nmaBsiJ7FiKbEmBKwbMKRiY1")</f>
        <v/>
      </c>
      <c r="M2">
        <f>HYPERLINK("https://dexscreener.com/solana/HL5EVP5c4vicrBQwJDoapg1AcTEKJAU3WQzWupeWWMsi?maker=FxmGuTnPjGJKFov99cC2nmaBsiJ7FiKbEmBKwbMKRiY1","https://dexscreener.com/solana/HL5EVP5c4vicrBQwJDoapg1AcTEKJAU3WQzWupeWWMsi?maker=FxmGuTnPjGJKFov99cC2nmaBsiJ7FiKbEmBKwbMKRiY1")</f>
        <v/>
      </c>
    </row>
    <row r="3">
      <c r="A3" t="inlineStr">
        <is>
          <t>ETzk9QCWLeKxmBocLNHVh3fkWPYzyvKAFx2zpYAXpump</t>
        </is>
      </c>
      <c r="B3" t="inlineStr">
        <is>
          <t>claude</t>
        </is>
      </c>
      <c r="C3" t="n">
        <v>0</v>
      </c>
      <c r="D3" t="n">
        <v>-1.24</v>
      </c>
      <c r="E3" t="n">
        <v>-0.6</v>
      </c>
      <c r="F3" t="n">
        <v>2.08</v>
      </c>
      <c r="G3" t="n">
        <v>0.839</v>
      </c>
      <c r="H3" t="n">
        <v>1</v>
      </c>
      <c r="I3" t="n">
        <v>1</v>
      </c>
      <c r="J3" t="n">
        <v>-1</v>
      </c>
      <c r="K3" t="n">
        <v>-1</v>
      </c>
      <c r="L3">
        <f>HYPERLINK("https://www.defined.fi/sol/ETzk9QCWLeKxmBocLNHVh3fkWPYzyvKAFx2zpYAXpump?maker=FxmGuTnPjGJKFov99cC2nmaBsiJ7FiKbEmBKwbMKRiY1","https://www.defined.fi/sol/ETzk9QCWLeKxmBocLNHVh3fkWPYzyvKAFx2zpYAXpump?maker=FxmGuTnPjGJKFov99cC2nmaBsiJ7FiKbEmBKwbMKRiY1")</f>
        <v/>
      </c>
      <c r="M3">
        <f>HYPERLINK("https://dexscreener.com/solana/ETzk9QCWLeKxmBocLNHVh3fkWPYzyvKAFx2zpYAXpump?maker=FxmGuTnPjGJKFov99cC2nmaBsiJ7FiKbEmBKwbMKRiY1","https://dexscreener.com/solana/ETzk9QCWLeKxmBocLNHVh3fkWPYzyvKAFx2zpYAXpump?maker=FxmGuTnPjGJKFov99cC2nmaBsiJ7FiKbEmBKwbMKRiY1")</f>
        <v/>
      </c>
    </row>
    <row r="4">
      <c r="A4" t="inlineStr">
        <is>
          <t>HCPNSV4PFrkiSkRcVPnFEuQp7GGij3m13KhDfjB5pump</t>
        </is>
      </c>
      <c r="B4" t="inlineStr">
        <is>
          <t>OMC</t>
        </is>
      </c>
      <c r="C4" t="n">
        <v>0</v>
      </c>
      <c r="D4" t="n">
        <v>-0.07199999999999999</v>
      </c>
      <c r="E4" t="n">
        <v>-1</v>
      </c>
      <c r="F4" t="n">
        <v>0.59</v>
      </c>
      <c r="G4" t="n">
        <v>0.519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HYPERLINK("https://www.defined.fi/sol/HCPNSV4PFrkiSkRcVPnFEuQp7GGij3m13KhDfjB5pump?maker=FxmGuTnPjGJKFov99cC2nmaBsiJ7FiKbEmBKwbMKRiY1","https://www.defined.fi/sol/HCPNSV4PFrkiSkRcVPnFEuQp7GGij3m13KhDfjB5pump?maker=FxmGuTnPjGJKFov99cC2nmaBsiJ7FiKbEmBKwbMKRiY1")</f>
        <v/>
      </c>
      <c r="M4">
        <f>HYPERLINK("https://dexscreener.com/solana/HCPNSV4PFrkiSkRcVPnFEuQp7GGij3m13KhDfjB5pump?maker=FxmGuTnPjGJKFov99cC2nmaBsiJ7FiKbEmBKwbMKRiY1","https://dexscreener.com/solana/HCPNSV4PFrkiSkRcVPnFEuQp7GGij3m13KhDfjB5pump?maker=FxmGuTnPjGJKFov99cC2nmaBsiJ7FiKbEmBKwbMKRiY1")</f>
        <v/>
      </c>
    </row>
    <row r="5">
      <c r="A5" t="inlineStr">
        <is>
          <t>J2tX4CfqzGzUrdCvxKfx2dtXriiJrWxVTsPT8fppump</t>
        </is>
      </c>
      <c r="B5" t="inlineStr">
        <is>
          <t>GirlBall</t>
        </is>
      </c>
      <c r="C5" t="n">
        <v>0</v>
      </c>
      <c r="D5" t="n">
        <v>-0.033</v>
      </c>
      <c r="E5" t="n">
        <v>-1</v>
      </c>
      <c r="F5" t="n">
        <v>0.974</v>
      </c>
      <c r="G5" t="n">
        <v>0.9409999999999999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HYPERLINK("https://www.defined.fi/sol/J2tX4CfqzGzUrdCvxKfx2dtXriiJrWxVTsPT8fppump?maker=FxmGuTnPjGJKFov99cC2nmaBsiJ7FiKbEmBKwbMKRiY1","https://www.defined.fi/sol/J2tX4CfqzGzUrdCvxKfx2dtXriiJrWxVTsPT8fppump?maker=FxmGuTnPjGJKFov99cC2nmaBsiJ7FiKbEmBKwbMKRiY1")</f>
        <v/>
      </c>
      <c r="M5">
        <f>HYPERLINK("https://dexscreener.com/solana/J2tX4CfqzGzUrdCvxKfx2dtXriiJrWxVTsPT8fppump?maker=FxmGuTnPjGJKFov99cC2nmaBsiJ7FiKbEmBKwbMKRiY1","https://dexscreener.com/solana/J2tX4CfqzGzUrdCvxKfx2dtXriiJrWxVTsPT8fppump?maker=FxmGuTnPjGJKFov99cC2nmaBsiJ7FiKbEmBKwbMKRiY1")</f>
        <v/>
      </c>
    </row>
    <row r="6">
      <c r="A6" t="inlineStr">
        <is>
          <t>HQXpwdnBuD8ctTrtgU1YnDMmkfecyMrsNQuY4Muypump</t>
        </is>
      </c>
      <c r="B6" t="inlineStr">
        <is>
          <t>FOREST</t>
        </is>
      </c>
      <c r="C6" t="n">
        <v>0</v>
      </c>
      <c r="D6" t="n">
        <v>-1.55</v>
      </c>
      <c r="E6" t="n">
        <v>-1</v>
      </c>
      <c r="F6" t="n">
        <v>1.81</v>
      </c>
      <c r="G6" t="n">
        <v>0.258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HYPERLINK("https://www.defined.fi/sol/HQXpwdnBuD8ctTrtgU1YnDMmkfecyMrsNQuY4Muypump?maker=FxmGuTnPjGJKFov99cC2nmaBsiJ7FiKbEmBKwbMKRiY1","https://www.defined.fi/sol/HQXpwdnBuD8ctTrtgU1YnDMmkfecyMrsNQuY4Muypump?maker=FxmGuTnPjGJKFov99cC2nmaBsiJ7FiKbEmBKwbMKRiY1")</f>
        <v/>
      </c>
      <c r="M6">
        <f>HYPERLINK("https://dexscreener.com/solana/HQXpwdnBuD8ctTrtgU1YnDMmkfecyMrsNQuY4Muypump?maker=FxmGuTnPjGJKFov99cC2nmaBsiJ7FiKbEmBKwbMKRiY1","https://dexscreener.com/solana/HQXpwdnBuD8ctTrtgU1YnDMmkfecyMrsNQuY4Muypump?maker=FxmGuTnPjGJKFov99cC2nmaBsiJ7FiKbEmBKwbMKRiY1")</f>
        <v/>
      </c>
    </row>
    <row r="7">
      <c r="A7" t="inlineStr">
        <is>
          <t>GJAFwWjJ3vnTsrQVabjBVK2TYB1YtRCQXRDfDgUnpump</t>
        </is>
      </c>
      <c r="B7" t="inlineStr">
        <is>
          <t>ACT</t>
        </is>
      </c>
      <c r="C7" t="n">
        <v>0</v>
      </c>
      <c r="D7" t="n">
        <v>1.69</v>
      </c>
      <c r="E7" t="n">
        <v>0.09</v>
      </c>
      <c r="F7" t="n">
        <v>19.63</v>
      </c>
      <c r="G7" t="n">
        <v>21.32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HYPERLINK("https://www.defined.fi/sol/GJAFwWjJ3vnTsrQVabjBVK2TYB1YtRCQXRDfDgUnpump?maker=FxmGuTnPjGJKFov99cC2nmaBsiJ7FiKbEmBKwbMKRiY1","https://www.defined.fi/sol/GJAFwWjJ3vnTsrQVabjBVK2TYB1YtRCQXRDfDgUnpump?maker=FxmGuTnPjGJKFov99cC2nmaBsiJ7FiKbEmBKwbMKRiY1")</f>
        <v/>
      </c>
      <c r="M7">
        <f>HYPERLINK("https://dexscreener.com/solana/GJAFwWjJ3vnTsrQVabjBVK2TYB1YtRCQXRDfDgUnpump?maker=FxmGuTnPjGJKFov99cC2nmaBsiJ7FiKbEmBKwbMKRiY1","https://dexscreener.com/solana/GJAFwWjJ3vnTsrQVabjBVK2TYB1YtRCQXRDfDgUnpump?maker=FxmGuTnPjGJKFov99cC2nmaBsiJ7FiKbEmBKwbMKRiY1")</f>
        <v/>
      </c>
    </row>
    <row r="8">
      <c r="A8" t="inlineStr">
        <is>
          <t>nAta297TBDL71DhjHdgVFz6Rwg5XQiWdLvNV67Gpump</t>
        </is>
      </c>
      <c r="B8" t="inlineStr">
        <is>
          <t>Equinox</t>
        </is>
      </c>
      <c r="C8" t="n">
        <v>0</v>
      </c>
      <c r="D8" t="n">
        <v>-0.745</v>
      </c>
      <c r="E8" t="n">
        <v>-1</v>
      </c>
      <c r="F8" t="n">
        <v>0.978</v>
      </c>
      <c r="G8" t="n">
        <v>0.233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HYPERLINK("https://www.defined.fi/sol/nAta297TBDL71DhjHdgVFz6Rwg5XQiWdLvNV67Gpump?maker=FxmGuTnPjGJKFov99cC2nmaBsiJ7FiKbEmBKwbMKRiY1","https://www.defined.fi/sol/nAta297TBDL71DhjHdgVFz6Rwg5XQiWdLvNV67Gpump?maker=FxmGuTnPjGJKFov99cC2nmaBsiJ7FiKbEmBKwbMKRiY1")</f>
        <v/>
      </c>
      <c r="M8">
        <f>HYPERLINK("https://dexscreener.com/solana/nAta297TBDL71DhjHdgVFz6Rwg5XQiWdLvNV67Gpump?maker=FxmGuTnPjGJKFov99cC2nmaBsiJ7FiKbEmBKwbMKRiY1","https://dexscreener.com/solana/nAta297TBDL71DhjHdgVFz6Rwg5XQiWdLvNV67Gpump?maker=FxmGuTnPjGJKFov99cC2nmaBsiJ7FiKbEmBKwbMKRiY1")</f>
        <v/>
      </c>
    </row>
    <row r="9">
      <c r="A9" t="inlineStr">
        <is>
          <t>ETZDTrZp1tWSTPHf22cyUXiv5xGzXuBFEwJAsE8ypump</t>
        </is>
      </c>
      <c r="B9" t="inlineStr">
        <is>
          <t>xcog</t>
        </is>
      </c>
      <c r="C9" t="n">
        <v>2</v>
      </c>
      <c r="D9" t="n">
        <v>27.12</v>
      </c>
      <c r="E9" t="n">
        <v>2.81</v>
      </c>
      <c r="F9" t="n">
        <v>9.66</v>
      </c>
      <c r="G9" t="n">
        <v>36.78</v>
      </c>
      <c r="H9" t="n">
        <v>2</v>
      </c>
      <c r="I9" t="n">
        <v>3</v>
      </c>
      <c r="J9" t="n">
        <v>-1</v>
      </c>
      <c r="K9" t="n">
        <v>-1</v>
      </c>
      <c r="L9">
        <f>HYPERLINK("https://www.defined.fi/sol/ETZDTrZp1tWSTPHf22cyUXiv5xGzXuBFEwJAsE8ypump?maker=FxmGuTnPjGJKFov99cC2nmaBsiJ7FiKbEmBKwbMKRiY1","https://www.defined.fi/sol/ETZDTrZp1tWSTPHf22cyUXiv5xGzXuBFEwJAsE8ypump?maker=FxmGuTnPjGJKFov99cC2nmaBsiJ7FiKbEmBKwbMKRiY1")</f>
        <v/>
      </c>
      <c r="M9">
        <f>HYPERLINK("https://dexscreener.com/solana/ETZDTrZp1tWSTPHf22cyUXiv5xGzXuBFEwJAsE8ypump?maker=FxmGuTnPjGJKFov99cC2nmaBsiJ7FiKbEmBKwbMKRiY1","https://dexscreener.com/solana/ETZDTrZp1tWSTPHf22cyUXiv5xGzXuBFEwJAsE8ypump?maker=FxmGuTnPjGJKFov99cC2nmaBsiJ7FiKbEmBKwbMKRiY1")</f>
        <v/>
      </c>
    </row>
    <row r="10">
      <c r="A10" t="inlineStr">
        <is>
          <t>4zguEsgR2pfgr7JYpkYtRi9guDUX2VaumpCVbbhgpump</t>
        </is>
      </c>
      <c r="B10" t="inlineStr">
        <is>
          <t>MNKLS</t>
        </is>
      </c>
      <c r="C10" t="n">
        <v>2</v>
      </c>
      <c r="D10" t="n">
        <v>-0.056</v>
      </c>
      <c r="E10" t="n">
        <v>-1</v>
      </c>
      <c r="F10" t="n">
        <v>0.5610000000000001</v>
      </c>
      <c r="G10" t="n">
        <v>0.505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HYPERLINK("https://www.defined.fi/sol/4zguEsgR2pfgr7JYpkYtRi9guDUX2VaumpCVbbhgpump?maker=FxmGuTnPjGJKFov99cC2nmaBsiJ7FiKbEmBKwbMKRiY1","https://www.defined.fi/sol/4zguEsgR2pfgr7JYpkYtRi9guDUX2VaumpCVbbhgpump?maker=FxmGuTnPjGJKFov99cC2nmaBsiJ7FiKbEmBKwbMKRiY1")</f>
        <v/>
      </c>
      <c r="M10">
        <f>HYPERLINK("https://dexscreener.com/solana/4zguEsgR2pfgr7JYpkYtRi9guDUX2VaumpCVbbhgpump?maker=FxmGuTnPjGJKFov99cC2nmaBsiJ7FiKbEmBKwbMKRiY1","https://dexscreener.com/solana/4zguEsgR2pfgr7JYpkYtRi9guDUX2VaumpCVbbhgpump?maker=FxmGuTnPjGJKFov99cC2nmaBsiJ7FiKbEmBKwbMKRiY1")</f>
        <v/>
      </c>
    </row>
    <row r="11">
      <c r="A11" t="inlineStr">
        <is>
          <t>5DdK51G2p5jxeLgw3rApzgDURRxucK3nSC5Kg7mrpump</t>
        </is>
      </c>
      <c r="B11" t="inlineStr">
        <is>
          <t>CWC</t>
        </is>
      </c>
      <c r="C11" t="n">
        <v>2</v>
      </c>
      <c r="D11" t="n">
        <v>-0.127</v>
      </c>
      <c r="E11" t="n">
        <v>-1</v>
      </c>
      <c r="F11" t="n">
        <v>0.5590000000000001</v>
      </c>
      <c r="G11" t="n">
        <v>0.431</v>
      </c>
      <c r="H11" t="n">
        <v>1</v>
      </c>
      <c r="I11" t="n">
        <v>1</v>
      </c>
      <c r="J11" t="n">
        <v>-1</v>
      </c>
      <c r="K11" t="n">
        <v>-1</v>
      </c>
      <c r="L11">
        <f>HYPERLINK("https://www.defined.fi/sol/5DdK51G2p5jxeLgw3rApzgDURRxucK3nSC5Kg7mrpump?maker=FxmGuTnPjGJKFov99cC2nmaBsiJ7FiKbEmBKwbMKRiY1","https://www.defined.fi/sol/5DdK51G2p5jxeLgw3rApzgDURRxucK3nSC5Kg7mrpump?maker=FxmGuTnPjGJKFov99cC2nmaBsiJ7FiKbEmBKwbMKRiY1")</f>
        <v/>
      </c>
      <c r="M11">
        <f>HYPERLINK("https://dexscreener.com/solana/5DdK51G2p5jxeLgw3rApzgDURRxucK3nSC5Kg7mrpump?maker=FxmGuTnPjGJKFov99cC2nmaBsiJ7FiKbEmBKwbMKRiY1","https://dexscreener.com/solana/5DdK51G2p5jxeLgw3rApzgDURRxucK3nSC5Kg7mrpump?maker=FxmGuTnPjGJKFov99cC2nmaBsiJ7FiKbEmBKwbMKRiY1")</f>
        <v/>
      </c>
    </row>
    <row r="12">
      <c r="A12" t="inlineStr">
        <is>
          <t>25ubu1PR2BSmdgTpvWvqpFZ7La7jQh6ZyXNJwpXopump</t>
        </is>
      </c>
      <c r="B12" t="inlineStr">
        <is>
          <t>Long</t>
        </is>
      </c>
      <c r="C12" t="n">
        <v>2</v>
      </c>
      <c r="D12" t="n">
        <v>0.11</v>
      </c>
      <c r="E12" t="n">
        <v>-1</v>
      </c>
      <c r="F12" t="n">
        <v>2.63</v>
      </c>
      <c r="G12" t="n">
        <v>2.74</v>
      </c>
      <c r="H12" t="n">
        <v>2</v>
      </c>
      <c r="I12" t="n">
        <v>2</v>
      </c>
      <c r="J12" t="n">
        <v>-1</v>
      </c>
      <c r="K12" t="n">
        <v>-1</v>
      </c>
      <c r="L12">
        <f>HYPERLINK("https://www.defined.fi/sol/25ubu1PR2BSmdgTpvWvqpFZ7La7jQh6ZyXNJwpXopump?maker=FxmGuTnPjGJKFov99cC2nmaBsiJ7FiKbEmBKwbMKRiY1","https://www.defined.fi/sol/25ubu1PR2BSmdgTpvWvqpFZ7La7jQh6ZyXNJwpXopump?maker=FxmGuTnPjGJKFov99cC2nmaBsiJ7FiKbEmBKwbMKRiY1")</f>
        <v/>
      </c>
      <c r="M12">
        <f>HYPERLINK("https://dexscreener.com/solana/25ubu1PR2BSmdgTpvWvqpFZ7La7jQh6ZyXNJwpXopump?maker=FxmGuTnPjGJKFov99cC2nmaBsiJ7FiKbEmBKwbMKRiY1","https://dexscreener.com/solana/25ubu1PR2BSmdgTpvWvqpFZ7La7jQh6ZyXNJwpXopump?maker=FxmGuTnPjGJKFov99cC2nmaBsiJ7FiKbEmBKwbMKRiY1")</f>
        <v/>
      </c>
    </row>
    <row r="13">
      <c r="A13" t="inlineStr">
        <is>
          <t>vE1uTquTzthmyUrUeU34tgVQfcQ9mkUNbtHeXFvpump</t>
        </is>
      </c>
      <c r="B13" t="inlineStr">
        <is>
          <t>Jama</t>
        </is>
      </c>
      <c r="C13" t="n">
        <v>2</v>
      </c>
      <c r="D13" t="n">
        <v>0.048</v>
      </c>
      <c r="E13" t="n">
        <v>-1</v>
      </c>
      <c r="F13" t="n">
        <v>1.87</v>
      </c>
      <c r="G13" t="n">
        <v>1.92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HYPERLINK("https://www.defined.fi/sol/vE1uTquTzthmyUrUeU34tgVQfcQ9mkUNbtHeXFvpump?maker=FxmGuTnPjGJKFov99cC2nmaBsiJ7FiKbEmBKwbMKRiY1","https://www.defined.fi/sol/vE1uTquTzthmyUrUeU34tgVQfcQ9mkUNbtHeXFvpump?maker=FxmGuTnPjGJKFov99cC2nmaBsiJ7FiKbEmBKwbMKRiY1")</f>
        <v/>
      </c>
      <c r="M13">
        <f>HYPERLINK("https://dexscreener.com/solana/vE1uTquTzthmyUrUeU34tgVQfcQ9mkUNbtHeXFvpump?maker=FxmGuTnPjGJKFov99cC2nmaBsiJ7FiKbEmBKwbMKRiY1","https://dexscreener.com/solana/vE1uTquTzthmyUrUeU34tgVQfcQ9mkUNbtHeXFvpump?maker=FxmGuTnPjGJKFov99cC2nmaBsiJ7FiKbEmBKwbMKRiY1")</f>
        <v/>
      </c>
    </row>
    <row r="14">
      <c r="A14" t="inlineStr">
        <is>
          <t>9wF8zzc9B2qQpYjoWC9j5ucbQbwKBGz7K1N6C19wpump</t>
        </is>
      </c>
      <c r="B14" t="inlineStr">
        <is>
          <t>DWC</t>
        </is>
      </c>
      <c r="C14" t="n">
        <v>2</v>
      </c>
      <c r="D14" t="n">
        <v>-0.018</v>
      </c>
      <c r="E14" t="n">
        <v>-1</v>
      </c>
      <c r="F14" t="n">
        <v>0.467</v>
      </c>
      <c r="G14" t="n">
        <v>0.449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HYPERLINK("https://www.defined.fi/sol/9wF8zzc9B2qQpYjoWC9j5ucbQbwKBGz7K1N6C19wpump?maker=FxmGuTnPjGJKFov99cC2nmaBsiJ7FiKbEmBKwbMKRiY1","https://www.defined.fi/sol/9wF8zzc9B2qQpYjoWC9j5ucbQbwKBGz7K1N6C19wpump?maker=FxmGuTnPjGJKFov99cC2nmaBsiJ7FiKbEmBKwbMKRiY1")</f>
        <v/>
      </c>
      <c r="M14">
        <f>HYPERLINK("https://dexscreener.com/solana/9wF8zzc9B2qQpYjoWC9j5ucbQbwKBGz7K1N6C19wpump?maker=FxmGuTnPjGJKFov99cC2nmaBsiJ7FiKbEmBKwbMKRiY1","https://dexscreener.com/solana/9wF8zzc9B2qQpYjoWC9j5ucbQbwKBGz7K1N6C19wpump?maker=FxmGuTnPjGJKFov99cC2nmaBsiJ7FiKbEmBKwbMKRiY1")</f>
        <v/>
      </c>
    </row>
    <row r="15">
      <c r="A15" t="inlineStr">
        <is>
          <t>ETyPbcpSEsV2m5zjHa7VMfAAXQmvoqZMtmVQUdVypump</t>
        </is>
      </c>
      <c r="B15" t="inlineStr">
        <is>
          <t>AI</t>
        </is>
      </c>
      <c r="C15" t="n">
        <v>2</v>
      </c>
      <c r="D15" t="n">
        <v>-0.012</v>
      </c>
      <c r="E15" t="n">
        <v>-1</v>
      </c>
      <c r="F15" t="n">
        <v>0.472</v>
      </c>
      <c r="G15" t="n">
        <v>0.46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HYPERLINK("https://www.defined.fi/sol/ETyPbcpSEsV2m5zjHa7VMfAAXQmvoqZMtmVQUdVypump?maker=FxmGuTnPjGJKFov99cC2nmaBsiJ7FiKbEmBKwbMKRiY1","https://www.defined.fi/sol/ETyPbcpSEsV2m5zjHa7VMfAAXQmvoqZMtmVQUdVypump?maker=FxmGuTnPjGJKFov99cC2nmaBsiJ7FiKbEmBKwbMKRiY1")</f>
        <v/>
      </c>
      <c r="M15">
        <f>HYPERLINK("https://dexscreener.com/solana/ETyPbcpSEsV2m5zjHa7VMfAAXQmvoqZMtmVQUdVypump?maker=FxmGuTnPjGJKFov99cC2nmaBsiJ7FiKbEmBKwbMKRiY1","https://dexscreener.com/solana/ETyPbcpSEsV2m5zjHa7VMfAAXQmvoqZMtmVQUdVypump?maker=FxmGuTnPjGJKFov99cC2nmaBsiJ7FiKbEmBKwbMKRiY1")</f>
        <v/>
      </c>
    </row>
    <row r="16">
      <c r="A16" t="inlineStr">
        <is>
          <t>DMVoe8iK9A8pHYGPGhKycNw5QUaNoYY8vN64bKvspump</t>
        </is>
      </c>
      <c r="B16" t="inlineStr">
        <is>
          <t>LAMBB</t>
        </is>
      </c>
      <c r="C16" t="n">
        <v>2</v>
      </c>
      <c r="D16" t="n">
        <v>0.008</v>
      </c>
      <c r="E16" t="n">
        <v>-1</v>
      </c>
      <c r="F16" t="n">
        <v>0.472</v>
      </c>
      <c r="G16" t="n">
        <v>0.48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HYPERLINK("https://www.defined.fi/sol/DMVoe8iK9A8pHYGPGhKycNw5QUaNoYY8vN64bKvspump?maker=FxmGuTnPjGJKFov99cC2nmaBsiJ7FiKbEmBKwbMKRiY1","https://www.defined.fi/sol/DMVoe8iK9A8pHYGPGhKycNw5QUaNoYY8vN64bKvspump?maker=FxmGuTnPjGJKFov99cC2nmaBsiJ7FiKbEmBKwbMKRiY1")</f>
        <v/>
      </c>
      <c r="M16">
        <f>HYPERLINK("https://dexscreener.com/solana/DMVoe8iK9A8pHYGPGhKycNw5QUaNoYY8vN64bKvspump?maker=FxmGuTnPjGJKFov99cC2nmaBsiJ7FiKbEmBKwbMKRiY1","https://dexscreener.com/solana/DMVoe8iK9A8pHYGPGhKycNw5QUaNoYY8vN64bKvspump?maker=FxmGuTnPjGJKFov99cC2nmaBsiJ7FiKbEmBKwbMKRiY1")</f>
        <v/>
      </c>
    </row>
    <row r="17">
      <c r="A17" t="inlineStr">
        <is>
          <t>24Yg1YvJ9J1bUB1NCsHzJRyrjL2NzHsHFRqsS6mLpump</t>
        </is>
      </c>
      <c r="B17" t="inlineStr">
        <is>
          <t>Arlo</t>
        </is>
      </c>
      <c r="C17" t="n">
        <v>2</v>
      </c>
      <c r="D17" t="n">
        <v>0.475</v>
      </c>
      <c r="E17" t="n">
        <v>-1</v>
      </c>
      <c r="F17" t="n">
        <v>1.87</v>
      </c>
      <c r="G17" t="n">
        <v>2.34</v>
      </c>
      <c r="H17" t="n">
        <v>1</v>
      </c>
      <c r="I17" t="n">
        <v>2</v>
      </c>
      <c r="J17" t="n">
        <v>-1</v>
      </c>
      <c r="K17" t="n">
        <v>-1</v>
      </c>
      <c r="L17">
        <f>HYPERLINK("https://www.defined.fi/sol/24Yg1YvJ9J1bUB1NCsHzJRyrjL2NzHsHFRqsS6mLpump?maker=FxmGuTnPjGJKFov99cC2nmaBsiJ7FiKbEmBKwbMKRiY1","https://www.defined.fi/sol/24Yg1YvJ9J1bUB1NCsHzJRyrjL2NzHsHFRqsS6mLpump?maker=FxmGuTnPjGJKFov99cC2nmaBsiJ7FiKbEmBKwbMKRiY1")</f>
        <v/>
      </c>
      <c r="M17">
        <f>HYPERLINK("https://dexscreener.com/solana/24Yg1YvJ9J1bUB1NCsHzJRyrjL2NzHsHFRqsS6mLpump?maker=FxmGuTnPjGJKFov99cC2nmaBsiJ7FiKbEmBKwbMKRiY1","https://dexscreener.com/solana/24Yg1YvJ9J1bUB1NCsHzJRyrjL2NzHsHFRqsS6mLpump?maker=FxmGuTnPjGJKFov99cC2nmaBsiJ7FiKbEmBKwbMKRiY1")</f>
        <v/>
      </c>
    </row>
    <row r="18">
      <c r="A18" t="inlineStr">
        <is>
          <t>46dXKgwFmXuiXD85i3Mt3ytrMQFHpDKsVGb7KEMApump</t>
        </is>
      </c>
      <c r="B18" t="inlineStr">
        <is>
          <t>numogram</t>
        </is>
      </c>
      <c r="C18" t="n">
        <v>2</v>
      </c>
      <c r="D18" t="n">
        <v>0.047</v>
      </c>
      <c r="E18" t="n">
        <v>-1</v>
      </c>
      <c r="F18" t="n">
        <v>1.87</v>
      </c>
      <c r="G18" t="n">
        <v>1.92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HYPERLINK("https://www.defined.fi/sol/46dXKgwFmXuiXD85i3Mt3ytrMQFHpDKsVGb7KEMApump?maker=FxmGuTnPjGJKFov99cC2nmaBsiJ7FiKbEmBKwbMKRiY1","https://www.defined.fi/sol/46dXKgwFmXuiXD85i3Mt3ytrMQFHpDKsVGb7KEMApump?maker=FxmGuTnPjGJKFov99cC2nmaBsiJ7FiKbEmBKwbMKRiY1")</f>
        <v/>
      </c>
      <c r="M18">
        <f>HYPERLINK("https://dexscreener.com/solana/46dXKgwFmXuiXD85i3Mt3ytrMQFHpDKsVGb7KEMApump?maker=FxmGuTnPjGJKFov99cC2nmaBsiJ7FiKbEmBKwbMKRiY1","https://dexscreener.com/solana/46dXKgwFmXuiXD85i3Mt3ytrMQFHpDKsVGb7KEMApump?maker=FxmGuTnPjGJKFov99cC2nmaBsiJ7FiKbEmBKwbMKRiY1")</f>
        <v/>
      </c>
    </row>
    <row r="19">
      <c r="A19" t="inlineStr">
        <is>
          <t>8Yy5Nj5Lr34TabMEoNNzAjsB7wRmYYPTnq4vSCkypump</t>
        </is>
      </c>
      <c r="B19" t="inlineStr">
        <is>
          <t>ship</t>
        </is>
      </c>
      <c r="C19" t="n">
        <v>2</v>
      </c>
      <c r="D19" t="n">
        <v>-0.007</v>
      </c>
      <c r="E19" t="n">
        <v>-1</v>
      </c>
      <c r="F19" t="n">
        <v>1.93</v>
      </c>
      <c r="G19" t="n">
        <v>1.92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HYPERLINK("https://www.defined.fi/sol/8Yy5Nj5Lr34TabMEoNNzAjsB7wRmYYPTnq4vSCkypump?maker=FxmGuTnPjGJKFov99cC2nmaBsiJ7FiKbEmBKwbMKRiY1","https://www.defined.fi/sol/8Yy5Nj5Lr34TabMEoNNzAjsB7wRmYYPTnq4vSCkypump?maker=FxmGuTnPjGJKFov99cC2nmaBsiJ7FiKbEmBKwbMKRiY1")</f>
        <v/>
      </c>
      <c r="M19">
        <f>HYPERLINK("https://dexscreener.com/solana/8Yy5Nj5Lr34TabMEoNNzAjsB7wRmYYPTnq4vSCkypump?maker=FxmGuTnPjGJKFov99cC2nmaBsiJ7FiKbEmBKwbMKRiY1","https://dexscreener.com/solana/8Yy5Nj5Lr34TabMEoNNzAjsB7wRmYYPTnq4vSCkypump?maker=FxmGuTnPjGJKFov99cC2nmaBsiJ7FiKbEmBKwbMKRiY1")</f>
        <v/>
      </c>
    </row>
    <row r="20">
      <c r="A20" t="inlineStr">
        <is>
          <t>6NKqYaVGC7H5cyKekgPMeHrb1REEXGEeBcpxqWc2g8nc</t>
        </is>
      </c>
      <c r="B20" t="inlineStr">
        <is>
          <t>FELY</t>
        </is>
      </c>
      <c r="C20" t="n">
        <v>2</v>
      </c>
      <c r="D20" t="n">
        <v>0</v>
      </c>
      <c r="E20" t="n">
        <v>0</v>
      </c>
      <c r="F20" t="n">
        <v>0</v>
      </c>
      <c r="G20" t="n">
        <v>0.094</v>
      </c>
      <c r="H20" t="n">
        <v>0</v>
      </c>
      <c r="I20" t="n">
        <v>1</v>
      </c>
      <c r="J20" t="n">
        <v>-1</v>
      </c>
      <c r="K20" t="n">
        <v>-1</v>
      </c>
      <c r="L20">
        <f>HYPERLINK("https://www.defined.fi/sol/6NKqYaVGC7H5cyKekgPMeHrb1REEXGEeBcpxqWc2g8nc?maker=FxmGuTnPjGJKFov99cC2nmaBsiJ7FiKbEmBKwbMKRiY1","https://www.defined.fi/sol/6NKqYaVGC7H5cyKekgPMeHrb1REEXGEeBcpxqWc2g8nc?maker=FxmGuTnPjGJKFov99cC2nmaBsiJ7FiKbEmBKwbMKRiY1")</f>
        <v/>
      </c>
      <c r="M20">
        <f>HYPERLINK("https://dexscreener.com/solana/6NKqYaVGC7H5cyKekgPMeHrb1REEXGEeBcpxqWc2g8nc?maker=FxmGuTnPjGJKFov99cC2nmaBsiJ7FiKbEmBKwbMKRiY1","https://dexscreener.com/solana/6NKqYaVGC7H5cyKekgPMeHrb1REEXGEeBcpxqWc2g8nc?maker=FxmGuTnPjGJKFov99cC2nmaBsiJ7FiKbEmBKwbMKRiY1")</f>
        <v/>
      </c>
    </row>
    <row r="21">
      <c r="A21" t="inlineStr">
        <is>
          <t>7AvCSSNtLn4wUsWwCvuYxTeJ5wfjnEEyRKJucPsQpump</t>
        </is>
      </c>
      <c r="B21" t="inlineStr">
        <is>
          <t>SIMULACRA</t>
        </is>
      </c>
      <c r="C21" t="n">
        <v>2</v>
      </c>
      <c r="D21" t="n">
        <v>-2.45</v>
      </c>
      <c r="E21" t="n">
        <v>-0.66</v>
      </c>
      <c r="F21" t="n">
        <v>3.74</v>
      </c>
      <c r="G21" t="n">
        <v>1.29</v>
      </c>
      <c r="H21" t="n">
        <v>1</v>
      </c>
      <c r="I21" t="n">
        <v>1</v>
      </c>
      <c r="J21" t="n">
        <v>-1</v>
      </c>
      <c r="K21" t="n">
        <v>-1</v>
      </c>
      <c r="L21">
        <f>HYPERLINK("https://www.defined.fi/sol/7AvCSSNtLn4wUsWwCvuYxTeJ5wfjnEEyRKJucPsQpump?maker=FxmGuTnPjGJKFov99cC2nmaBsiJ7FiKbEmBKwbMKRiY1","https://www.defined.fi/sol/7AvCSSNtLn4wUsWwCvuYxTeJ5wfjnEEyRKJucPsQpump?maker=FxmGuTnPjGJKFov99cC2nmaBsiJ7FiKbEmBKwbMKRiY1")</f>
        <v/>
      </c>
      <c r="M21">
        <f>HYPERLINK("https://dexscreener.com/solana/7AvCSSNtLn4wUsWwCvuYxTeJ5wfjnEEyRKJucPsQpump?maker=FxmGuTnPjGJKFov99cC2nmaBsiJ7FiKbEmBKwbMKRiY1","https://dexscreener.com/solana/7AvCSSNtLn4wUsWwCvuYxTeJ5wfjnEEyRKJucPsQpump?maker=FxmGuTnPjGJKFov99cC2nmaBsiJ7FiKbEmBKwbMKRiY1")</f>
        <v/>
      </c>
    </row>
    <row r="22">
      <c r="A22" t="inlineStr">
        <is>
          <t>8khbBiPuCW4maB8SebpP93xhjP5CyptYeNSrBaU6pump</t>
        </is>
      </c>
      <c r="B22" t="inlineStr">
        <is>
          <t>Fluoxetine</t>
        </is>
      </c>
      <c r="C22" t="n">
        <v>2</v>
      </c>
      <c r="D22" t="n">
        <v>-0.142</v>
      </c>
      <c r="E22" t="n">
        <v>-1</v>
      </c>
      <c r="F22" t="n">
        <v>0.9350000000000001</v>
      </c>
      <c r="G22" t="n">
        <v>0.793</v>
      </c>
      <c r="H22" t="n">
        <v>1</v>
      </c>
      <c r="I22" t="n">
        <v>1</v>
      </c>
      <c r="J22" t="n">
        <v>-1</v>
      </c>
      <c r="K22" t="n">
        <v>-1</v>
      </c>
      <c r="L22">
        <f>HYPERLINK("https://www.defined.fi/sol/8khbBiPuCW4maB8SebpP93xhjP5CyptYeNSrBaU6pump?maker=FxmGuTnPjGJKFov99cC2nmaBsiJ7FiKbEmBKwbMKRiY1","https://www.defined.fi/sol/8khbBiPuCW4maB8SebpP93xhjP5CyptYeNSrBaU6pump?maker=FxmGuTnPjGJKFov99cC2nmaBsiJ7FiKbEmBKwbMKRiY1")</f>
        <v/>
      </c>
      <c r="M22">
        <f>HYPERLINK("https://dexscreener.com/solana/8khbBiPuCW4maB8SebpP93xhjP5CyptYeNSrBaU6pump?maker=FxmGuTnPjGJKFov99cC2nmaBsiJ7FiKbEmBKwbMKRiY1","https://dexscreener.com/solana/8khbBiPuCW4maB8SebpP93xhjP5CyptYeNSrBaU6pump?maker=FxmGuTnPjGJKFov99cC2nmaBsiJ7FiKbEmBKwbMKRiY1")</f>
        <v/>
      </c>
    </row>
    <row r="23">
      <c r="A23" t="inlineStr">
        <is>
          <t>CKjuqEcA9PfERXFVRLuXDonpYMNbd1gyvyUuk5zQpump</t>
        </is>
      </c>
      <c r="B23" t="inlineStr">
        <is>
          <t>Shasy</t>
        </is>
      </c>
      <c r="C23" t="n">
        <v>2</v>
      </c>
      <c r="D23" t="n">
        <v>0.08599999999999999</v>
      </c>
      <c r="E23" t="n">
        <v>-1</v>
      </c>
      <c r="F23" t="n">
        <v>1.9</v>
      </c>
      <c r="G23" t="n">
        <v>1.99</v>
      </c>
      <c r="H23" t="n">
        <v>2</v>
      </c>
      <c r="I23" t="n">
        <v>1</v>
      </c>
      <c r="J23" t="n">
        <v>-1</v>
      </c>
      <c r="K23" t="n">
        <v>-1</v>
      </c>
      <c r="L23">
        <f>HYPERLINK("https://www.defined.fi/sol/CKjuqEcA9PfERXFVRLuXDonpYMNbd1gyvyUuk5zQpump?maker=FxmGuTnPjGJKFov99cC2nmaBsiJ7FiKbEmBKwbMKRiY1","https://www.defined.fi/sol/CKjuqEcA9PfERXFVRLuXDonpYMNbd1gyvyUuk5zQpump?maker=FxmGuTnPjGJKFov99cC2nmaBsiJ7FiKbEmBKwbMKRiY1")</f>
        <v/>
      </c>
      <c r="M23">
        <f>HYPERLINK("https://dexscreener.com/solana/CKjuqEcA9PfERXFVRLuXDonpYMNbd1gyvyUuk5zQpump?maker=FxmGuTnPjGJKFov99cC2nmaBsiJ7FiKbEmBKwbMKRiY1","https://dexscreener.com/solana/CKjuqEcA9PfERXFVRLuXDonpYMNbd1gyvyUuk5zQpump?maker=FxmGuTnPjGJKFov99cC2nmaBsiJ7FiKbEmBKwbMKRiY1")</f>
        <v/>
      </c>
    </row>
    <row r="24">
      <c r="A24" t="inlineStr">
        <is>
          <t>Gew1uQco3fUsR4LGYXGZeCA6bX8aPBHUd96Tm7SEpump</t>
        </is>
      </c>
      <c r="B24" t="inlineStr">
        <is>
          <t>SHIP</t>
        </is>
      </c>
      <c r="C24" t="n">
        <v>3</v>
      </c>
      <c r="D24" t="n">
        <v>-1.76</v>
      </c>
      <c r="E24" t="n">
        <v>-1</v>
      </c>
      <c r="F24" t="n">
        <v>1.97</v>
      </c>
      <c r="G24" t="n">
        <v>0.204</v>
      </c>
      <c r="H24" t="n">
        <v>1</v>
      </c>
      <c r="I24" t="n">
        <v>1</v>
      </c>
      <c r="J24" t="n">
        <v>-1</v>
      </c>
      <c r="K24" t="n">
        <v>-1</v>
      </c>
      <c r="L24">
        <f>HYPERLINK("https://www.defined.fi/sol/Gew1uQco3fUsR4LGYXGZeCA6bX8aPBHUd96Tm7SEpump?maker=FxmGuTnPjGJKFov99cC2nmaBsiJ7FiKbEmBKwbMKRiY1","https://www.defined.fi/sol/Gew1uQco3fUsR4LGYXGZeCA6bX8aPBHUd96Tm7SEpump?maker=FxmGuTnPjGJKFov99cC2nmaBsiJ7FiKbEmBKwbMKRiY1")</f>
        <v/>
      </c>
      <c r="M24">
        <f>HYPERLINK("https://dexscreener.com/solana/Gew1uQco3fUsR4LGYXGZeCA6bX8aPBHUd96Tm7SEpump?maker=FxmGuTnPjGJKFov99cC2nmaBsiJ7FiKbEmBKwbMKRiY1","https://dexscreener.com/solana/Gew1uQco3fUsR4LGYXGZeCA6bX8aPBHUd96Tm7SEpump?maker=FxmGuTnPjGJKFov99cC2nmaBsiJ7FiKbEmBKwbMKRiY1")</f>
        <v/>
      </c>
    </row>
    <row r="25">
      <c r="A25" t="inlineStr">
        <is>
          <t>FqnqT1GKi8S4Gyk5wnSKvJjXW48HqGtKJt9WS4o2pump</t>
        </is>
      </c>
      <c r="B25" t="inlineStr">
        <is>
          <t>Bakso</t>
        </is>
      </c>
      <c r="C25" t="n">
        <v>3</v>
      </c>
      <c r="D25" t="n">
        <v>-27.63</v>
      </c>
      <c r="E25" t="n">
        <v>-0.27</v>
      </c>
      <c r="F25" t="n">
        <v>104.22</v>
      </c>
      <c r="G25" t="n">
        <v>76.59</v>
      </c>
      <c r="H25" t="n">
        <v>12</v>
      </c>
      <c r="I25" t="n">
        <v>4</v>
      </c>
      <c r="J25" t="n">
        <v>-1</v>
      </c>
      <c r="K25" t="n">
        <v>-1</v>
      </c>
      <c r="L25">
        <f>HYPERLINK("https://www.defined.fi/sol/FqnqT1GKi8S4Gyk5wnSKvJjXW48HqGtKJt9WS4o2pump?maker=FxmGuTnPjGJKFov99cC2nmaBsiJ7FiKbEmBKwbMKRiY1","https://www.defined.fi/sol/FqnqT1GKi8S4Gyk5wnSKvJjXW48HqGtKJt9WS4o2pump?maker=FxmGuTnPjGJKFov99cC2nmaBsiJ7FiKbEmBKwbMKRiY1")</f>
        <v/>
      </c>
      <c r="M25">
        <f>HYPERLINK("https://dexscreener.com/solana/FqnqT1GKi8S4Gyk5wnSKvJjXW48HqGtKJt9WS4o2pump?maker=FxmGuTnPjGJKFov99cC2nmaBsiJ7FiKbEmBKwbMKRiY1","https://dexscreener.com/solana/FqnqT1GKi8S4Gyk5wnSKvJjXW48HqGtKJt9WS4o2pump?maker=FxmGuTnPjGJKFov99cC2nmaBsiJ7FiKbEmBKwbMKRiY1")</f>
        <v/>
      </c>
    </row>
    <row r="26">
      <c r="A26" t="inlineStr">
        <is>
          <t>BWsrLDn2wEvcWDp2sopDJeh4TnJ45kYaXKHCTZQrpump</t>
        </is>
      </c>
      <c r="B26" t="inlineStr">
        <is>
          <t>LEBRONESSY</t>
        </is>
      </c>
      <c r="C26" t="n">
        <v>3</v>
      </c>
      <c r="D26" t="n">
        <v>-0.284</v>
      </c>
      <c r="E26" t="n">
        <v>-0.06</v>
      </c>
      <c r="F26" t="n">
        <v>4.86</v>
      </c>
      <c r="G26" t="n">
        <v>4.58</v>
      </c>
      <c r="H26" t="n">
        <v>1</v>
      </c>
      <c r="I26" t="n">
        <v>1</v>
      </c>
      <c r="J26" t="n">
        <v>-1</v>
      </c>
      <c r="K26" t="n">
        <v>-1</v>
      </c>
      <c r="L26">
        <f>HYPERLINK("https://www.defined.fi/sol/BWsrLDn2wEvcWDp2sopDJeh4TnJ45kYaXKHCTZQrpump?maker=FxmGuTnPjGJKFov99cC2nmaBsiJ7FiKbEmBKwbMKRiY1","https://www.defined.fi/sol/BWsrLDn2wEvcWDp2sopDJeh4TnJ45kYaXKHCTZQrpump?maker=FxmGuTnPjGJKFov99cC2nmaBsiJ7FiKbEmBKwbMKRiY1")</f>
        <v/>
      </c>
      <c r="M26">
        <f>HYPERLINK("https://dexscreener.com/solana/BWsrLDn2wEvcWDp2sopDJeh4TnJ45kYaXKHCTZQrpump?maker=FxmGuTnPjGJKFov99cC2nmaBsiJ7FiKbEmBKwbMKRiY1","https://dexscreener.com/solana/BWsrLDn2wEvcWDp2sopDJeh4TnJ45kYaXKHCTZQrpump?maker=FxmGuTnPjGJKFov99cC2nmaBsiJ7FiKbEmBKwbMKRiY1")</f>
        <v/>
      </c>
    </row>
    <row r="27">
      <c r="A27" t="inlineStr">
        <is>
          <t>8fQWbqqMFPR1tLWXCMAzqaE9MCPQRA1JcwxAvJdApump</t>
        </is>
      </c>
      <c r="B27" t="inlineStr">
        <is>
          <t>LAVENDER</t>
        </is>
      </c>
      <c r="C27" t="n">
        <v>3</v>
      </c>
      <c r="D27" t="n">
        <v>-0.919</v>
      </c>
      <c r="E27" t="n">
        <v>-1</v>
      </c>
      <c r="F27" t="n">
        <v>1.72</v>
      </c>
      <c r="G27" t="n">
        <v>0.804</v>
      </c>
      <c r="H27" t="n">
        <v>1</v>
      </c>
      <c r="I27" t="n">
        <v>1</v>
      </c>
      <c r="J27" t="n">
        <v>-1</v>
      </c>
      <c r="K27" t="n">
        <v>-1</v>
      </c>
      <c r="L27">
        <f>HYPERLINK("https://www.defined.fi/sol/8fQWbqqMFPR1tLWXCMAzqaE9MCPQRA1JcwxAvJdApump?maker=FxmGuTnPjGJKFov99cC2nmaBsiJ7FiKbEmBKwbMKRiY1","https://www.defined.fi/sol/8fQWbqqMFPR1tLWXCMAzqaE9MCPQRA1JcwxAvJdApump?maker=FxmGuTnPjGJKFov99cC2nmaBsiJ7FiKbEmBKwbMKRiY1")</f>
        <v/>
      </c>
      <c r="M27">
        <f>HYPERLINK("https://dexscreener.com/solana/8fQWbqqMFPR1tLWXCMAzqaE9MCPQRA1JcwxAvJdApump?maker=FxmGuTnPjGJKFov99cC2nmaBsiJ7FiKbEmBKwbMKRiY1","https://dexscreener.com/solana/8fQWbqqMFPR1tLWXCMAzqaE9MCPQRA1JcwxAvJdApump?maker=FxmGuTnPjGJKFov99cC2nmaBsiJ7FiKbEmBKwbMKRiY1")</f>
        <v/>
      </c>
    </row>
    <row r="28">
      <c r="A28" t="inlineStr">
        <is>
          <t>HuiVprCHCucHUb5bX6EXFJd7wuwvdASFzzge4ahXpump</t>
        </is>
      </c>
      <c r="B28" t="inlineStr">
        <is>
          <t>Tilly</t>
        </is>
      </c>
      <c r="C28" t="n">
        <v>3</v>
      </c>
      <c r="D28" t="n">
        <v>-18.35</v>
      </c>
      <c r="E28" t="n">
        <v>-0.22</v>
      </c>
      <c r="F28" t="n">
        <v>84.95999999999999</v>
      </c>
      <c r="G28" t="n">
        <v>66.61</v>
      </c>
      <c r="H28" t="n">
        <v>3</v>
      </c>
      <c r="I28" t="n">
        <v>2</v>
      </c>
      <c r="J28" t="n">
        <v>-1</v>
      </c>
      <c r="K28" t="n">
        <v>-1</v>
      </c>
      <c r="L28">
        <f>HYPERLINK("https://www.defined.fi/sol/HuiVprCHCucHUb5bX6EXFJd7wuwvdASFzzge4ahXpump?maker=FxmGuTnPjGJKFov99cC2nmaBsiJ7FiKbEmBKwbMKRiY1","https://www.defined.fi/sol/HuiVprCHCucHUb5bX6EXFJd7wuwvdASFzzge4ahXpump?maker=FxmGuTnPjGJKFov99cC2nmaBsiJ7FiKbEmBKwbMKRiY1")</f>
        <v/>
      </c>
      <c r="M28">
        <f>HYPERLINK("https://dexscreener.com/solana/HuiVprCHCucHUb5bX6EXFJd7wuwvdASFzzge4ahXpump?maker=FxmGuTnPjGJKFov99cC2nmaBsiJ7FiKbEmBKwbMKRiY1","https://dexscreener.com/solana/HuiVprCHCucHUb5bX6EXFJd7wuwvdASFzzge4ahXpump?maker=FxmGuTnPjGJKFov99cC2nmaBsiJ7FiKbEmBKwbMKRiY1")</f>
        <v/>
      </c>
    </row>
    <row r="29">
      <c r="A29" t="inlineStr">
        <is>
          <t>BXCqWGtgRpyRz1eexht9bB4db1HvpFwfiS2uxomYpump</t>
        </is>
      </c>
      <c r="B29" t="inlineStr">
        <is>
          <t>SOHNI</t>
        </is>
      </c>
      <c r="C29" t="n">
        <v>3</v>
      </c>
      <c r="D29" t="n">
        <v>-1.22</v>
      </c>
      <c r="E29" t="n">
        <v>-1</v>
      </c>
      <c r="F29" t="n">
        <v>3.3</v>
      </c>
      <c r="G29" t="n">
        <v>2.07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HYPERLINK("https://www.defined.fi/sol/BXCqWGtgRpyRz1eexht9bB4db1HvpFwfiS2uxomYpump?maker=FxmGuTnPjGJKFov99cC2nmaBsiJ7FiKbEmBKwbMKRiY1","https://www.defined.fi/sol/BXCqWGtgRpyRz1eexht9bB4db1HvpFwfiS2uxomYpump?maker=FxmGuTnPjGJKFov99cC2nmaBsiJ7FiKbEmBKwbMKRiY1")</f>
        <v/>
      </c>
      <c r="M29">
        <f>HYPERLINK("https://dexscreener.com/solana/BXCqWGtgRpyRz1eexht9bB4db1HvpFwfiS2uxomYpump?maker=FxmGuTnPjGJKFov99cC2nmaBsiJ7FiKbEmBKwbMKRiY1","https://dexscreener.com/solana/BXCqWGtgRpyRz1eexht9bB4db1HvpFwfiS2uxomYpump?maker=FxmGuTnPjGJKFov99cC2nmaBsiJ7FiKbEmBKwbMKRiY1")</f>
        <v/>
      </c>
    </row>
    <row r="30">
      <c r="A30" t="inlineStr">
        <is>
          <t>9NDzuJjH71RZRWScC6bVqFmHPBgiqRZjnzJVxXyxpump</t>
        </is>
      </c>
      <c r="B30" t="inlineStr">
        <is>
          <t>BASKO</t>
        </is>
      </c>
      <c r="C30" t="n">
        <v>3</v>
      </c>
      <c r="D30" t="n">
        <v>0.026</v>
      </c>
      <c r="E30" t="n">
        <v>-1</v>
      </c>
      <c r="F30" t="n">
        <v>11.71</v>
      </c>
      <c r="G30" t="n">
        <v>11.73</v>
      </c>
      <c r="H30" t="n">
        <v>2</v>
      </c>
      <c r="I30" t="n">
        <v>1</v>
      </c>
      <c r="J30" t="n">
        <v>-1</v>
      </c>
      <c r="K30" t="n">
        <v>-1</v>
      </c>
      <c r="L30">
        <f>HYPERLINK("https://www.defined.fi/sol/9NDzuJjH71RZRWScC6bVqFmHPBgiqRZjnzJVxXyxpump?maker=FxmGuTnPjGJKFov99cC2nmaBsiJ7FiKbEmBKwbMKRiY1","https://www.defined.fi/sol/9NDzuJjH71RZRWScC6bVqFmHPBgiqRZjnzJVxXyxpump?maker=FxmGuTnPjGJKFov99cC2nmaBsiJ7FiKbEmBKwbMKRiY1")</f>
        <v/>
      </c>
      <c r="M30">
        <f>HYPERLINK("https://dexscreener.com/solana/9NDzuJjH71RZRWScC6bVqFmHPBgiqRZjnzJVxXyxpump?maker=FxmGuTnPjGJKFov99cC2nmaBsiJ7FiKbEmBKwbMKRiY1","https://dexscreener.com/solana/9NDzuJjH71RZRWScC6bVqFmHPBgiqRZjnzJVxXyxpump?maker=FxmGuTnPjGJKFov99cC2nmaBsiJ7FiKbEmBKwbMKRiY1")</f>
        <v/>
      </c>
    </row>
    <row r="31">
      <c r="A31" t="inlineStr">
        <is>
          <t>KkqCJwRvyoGmMQ93p8U4Kr6t9NTXWr1PehFYFzPpump</t>
        </is>
      </c>
      <c r="B31" t="inlineStr">
        <is>
          <t>PawPaw</t>
        </is>
      </c>
      <c r="C31" t="n">
        <v>4</v>
      </c>
      <c r="D31" t="n">
        <v>-14.84</v>
      </c>
      <c r="E31" t="n">
        <v>-0.53</v>
      </c>
      <c r="F31" t="n">
        <v>27.97</v>
      </c>
      <c r="G31" t="n">
        <v>13.13</v>
      </c>
      <c r="H31" t="n">
        <v>3</v>
      </c>
      <c r="I31" t="n">
        <v>2</v>
      </c>
      <c r="J31" t="n">
        <v>-1</v>
      </c>
      <c r="K31" t="n">
        <v>-1</v>
      </c>
      <c r="L31">
        <f>HYPERLINK("https://www.defined.fi/sol/KkqCJwRvyoGmMQ93p8U4Kr6t9NTXWr1PehFYFzPpump?maker=FxmGuTnPjGJKFov99cC2nmaBsiJ7FiKbEmBKwbMKRiY1","https://www.defined.fi/sol/KkqCJwRvyoGmMQ93p8U4Kr6t9NTXWr1PehFYFzPpump?maker=FxmGuTnPjGJKFov99cC2nmaBsiJ7FiKbEmBKwbMKRiY1")</f>
        <v/>
      </c>
      <c r="M31">
        <f>HYPERLINK("https://dexscreener.com/solana/KkqCJwRvyoGmMQ93p8U4Kr6t9NTXWr1PehFYFzPpump?maker=FxmGuTnPjGJKFov99cC2nmaBsiJ7FiKbEmBKwbMKRiY1","https://dexscreener.com/solana/KkqCJwRvyoGmMQ93p8U4Kr6t9NTXWr1PehFYFzPpump?maker=FxmGuTnPjGJKFov99cC2nmaBsiJ7FiKbEmBKwbMKRiY1")</f>
        <v/>
      </c>
    </row>
    <row r="32">
      <c r="A32" t="inlineStr">
        <is>
          <t>CDz1WStXCQhTA5cW8N8HKMauuXGwwVELYP4PS9QWpump</t>
        </is>
      </c>
      <c r="B32" t="inlineStr">
        <is>
          <t>TUBA</t>
        </is>
      </c>
      <c r="C32" t="n">
        <v>4</v>
      </c>
      <c r="D32" t="n">
        <v>-14.43</v>
      </c>
      <c r="E32" t="n">
        <v>-0.74</v>
      </c>
      <c r="F32" t="n">
        <v>19.38</v>
      </c>
      <c r="G32" t="n">
        <v>4.95</v>
      </c>
      <c r="H32" t="n">
        <v>2</v>
      </c>
      <c r="I32" t="n">
        <v>1</v>
      </c>
      <c r="J32" t="n">
        <v>-1</v>
      </c>
      <c r="K32" t="n">
        <v>-1</v>
      </c>
      <c r="L32">
        <f>HYPERLINK("https://www.defined.fi/sol/CDz1WStXCQhTA5cW8N8HKMauuXGwwVELYP4PS9QWpump?maker=FxmGuTnPjGJKFov99cC2nmaBsiJ7FiKbEmBKwbMKRiY1","https://www.defined.fi/sol/CDz1WStXCQhTA5cW8N8HKMauuXGwwVELYP4PS9QWpump?maker=FxmGuTnPjGJKFov99cC2nmaBsiJ7FiKbEmBKwbMKRiY1")</f>
        <v/>
      </c>
      <c r="M32">
        <f>HYPERLINK("https://dexscreener.com/solana/CDz1WStXCQhTA5cW8N8HKMauuXGwwVELYP4PS9QWpump?maker=FxmGuTnPjGJKFov99cC2nmaBsiJ7FiKbEmBKwbMKRiY1","https://dexscreener.com/solana/CDz1WStXCQhTA5cW8N8HKMauuXGwwVELYP4PS9QWpump?maker=FxmGuTnPjGJKFov99cC2nmaBsiJ7FiKbEmBKwbMKRiY1")</f>
        <v/>
      </c>
    </row>
    <row r="33">
      <c r="A33" t="inlineStr">
        <is>
          <t>DdphG5wQZSm5SCxu7w8rHUCdeQVUtpbBDju4wfn3pump</t>
        </is>
      </c>
      <c r="B33" t="inlineStr">
        <is>
          <t>FM</t>
        </is>
      </c>
      <c r="C33" t="n">
        <v>4</v>
      </c>
      <c r="D33" t="n">
        <v>-0.02</v>
      </c>
      <c r="E33" t="n">
        <v>-1</v>
      </c>
      <c r="F33" t="n">
        <v>0.966</v>
      </c>
      <c r="G33" t="n">
        <v>0.945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HYPERLINK("https://www.defined.fi/sol/DdphG5wQZSm5SCxu7w8rHUCdeQVUtpbBDju4wfn3pump?maker=FxmGuTnPjGJKFov99cC2nmaBsiJ7FiKbEmBKwbMKRiY1","https://www.defined.fi/sol/DdphG5wQZSm5SCxu7w8rHUCdeQVUtpbBDju4wfn3pump?maker=FxmGuTnPjGJKFov99cC2nmaBsiJ7FiKbEmBKwbMKRiY1")</f>
        <v/>
      </c>
      <c r="M33">
        <f>HYPERLINK("https://dexscreener.com/solana/DdphG5wQZSm5SCxu7w8rHUCdeQVUtpbBDju4wfn3pump?maker=FxmGuTnPjGJKFov99cC2nmaBsiJ7FiKbEmBKwbMKRiY1","https://dexscreener.com/solana/DdphG5wQZSm5SCxu7w8rHUCdeQVUtpbBDju4wfn3pump?maker=FxmGuTnPjGJKFov99cC2nmaBsiJ7FiKbEmBKwbMKRiY1")</f>
        <v/>
      </c>
    </row>
    <row r="34">
      <c r="A34" t="inlineStr">
        <is>
          <t>GqmEdRD3zGUZdYPeuDeXxCc8Cj1DBmGSYK97TCwSpump</t>
        </is>
      </c>
      <c r="B34" t="inlineStr">
        <is>
          <t>e/acc</t>
        </is>
      </c>
      <c r="C34" t="n">
        <v>4</v>
      </c>
      <c r="D34" t="n">
        <v>1.33</v>
      </c>
      <c r="E34" t="n">
        <v>0.14</v>
      </c>
      <c r="F34" t="n">
        <v>9.66</v>
      </c>
      <c r="G34" t="n">
        <v>10.99</v>
      </c>
      <c r="H34" t="n">
        <v>2</v>
      </c>
      <c r="I34" t="n">
        <v>1</v>
      </c>
      <c r="J34" t="n">
        <v>-1</v>
      </c>
      <c r="K34" t="n">
        <v>-1</v>
      </c>
      <c r="L34">
        <f>HYPERLINK("https://www.defined.fi/sol/GqmEdRD3zGUZdYPeuDeXxCc8Cj1DBmGSYK97TCwSpump?maker=FxmGuTnPjGJKFov99cC2nmaBsiJ7FiKbEmBKwbMKRiY1","https://www.defined.fi/sol/GqmEdRD3zGUZdYPeuDeXxCc8Cj1DBmGSYK97TCwSpump?maker=FxmGuTnPjGJKFov99cC2nmaBsiJ7FiKbEmBKwbMKRiY1")</f>
        <v/>
      </c>
      <c r="M34">
        <f>HYPERLINK("https://dexscreener.com/solana/GqmEdRD3zGUZdYPeuDeXxCc8Cj1DBmGSYK97TCwSpump?maker=FxmGuTnPjGJKFov99cC2nmaBsiJ7FiKbEmBKwbMKRiY1","https://dexscreener.com/solana/GqmEdRD3zGUZdYPeuDeXxCc8Cj1DBmGSYK97TCwSpump?maker=FxmGuTnPjGJKFov99cC2nmaBsiJ7FiKbEmBKwbMKRiY1")</f>
        <v/>
      </c>
    </row>
    <row r="35">
      <c r="A35" t="inlineStr">
        <is>
          <t>E2Zmd6LyiKLfqoaXoumzMShTrj4y4QhR6pE6YdMHpump</t>
        </is>
      </c>
      <c r="B35" t="inlineStr">
        <is>
          <t>GPTREDDIT</t>
        </is>
      </c>
      <c r="C35" t="n">
        <v>5</v>
      </c>
      <c r="D35" t="n">
        <v>-8.76</v>
      </c>
      <c r="E35" t="n">
        <v>-0.16</v>
      </c>
      <c r="F35" t="n">
        <v>54.63</v>
      </c>
      <c r="G35" t="n">
        <v>45.87</v>
      </c>
      <c r="H35" t="n">
        <v>3</v>
      </c>
      <c r="I35" t="n">
        <v>3</v>
      </c>
      <c r="J35" t="n">
        <v>-1</v>
      </c>
      <c r="K35" t="n">
        <v>-1</v>
      </c>
      <c r="L35">
        <f>HYPERLINK("https://www.defined.fi/sol/E2Zmd6LyiKLfqoaXoumzMShTrj4y4QhR6pE6YdMHpump?maker=FxmGuTnPjGJKFov99cC2nmaBsiJ7FiKbEmBKwbMKRiY1","https://www.defined.fi/sol/E2Zmd6LyiKLfqoaXoumzMShTrj4y4QhR6pE6YdMHpump?maker=FxmGuTnPjGJKFov99cC2nmaBsiJ7FiKbEmBKwbMKRiY1")</f>
        <v/>
      </c>
      <c r="M35">
        <f>HYPERLINK("https://dexscreener.com/solana/E2Zmd6LyiKLfqoaXoumzMShTrj4y4QhR6pE6YdMHpump?maker=FxmGuTnPjGJKFov99cC2nmaBsiJ7FiKbEmBKwbMKRiY1","https://dexscreener.com/solana/E2Zmd6LyiKLfqoaXoumzMShTrj4y4QhR6pE6YdMHpump?maker=FxmGuTnPjGJKFov99cC2nmaBsiJ7FiKbEmBKwbMKRiY1")</f>
        <v/>
      </c>
    </row>
    <row r="36">
      <c r="A36" t="inlineStr">
        <is>
          <t>3BeJ9zCgQhaqKMu2HgKJ79yQBChD1Pf3hPwRX44fpump</t>
        </is>
      </c>
      <c r="B36" t="inlineStr">
        <is>
          <t>CB</t>
        </is>
      </c>
      <c r="C36" t="n">
        <v>5</v>
      </c>
      <c r="D36" t="n">
        <v>-72.95999999999999</v>
      </c>
      <c r="E36" t="n">
        <v>-0.41</v>
      </c>
      <c r="F36" t="n">
        <v>179.52</v>
      </c>
      <c r="G36" t="n">
        <v>106.56</v>
      </c>
      <c r="H36" t="n">
        <v>4</v>
      </c>
      <c r="I36" t="n">
        <v>2</v>
      </c>
      <c r="J36" t="n">
        <v>-1</v>
      </c>
      <c r="K36" t="n">
        <v>-1</v>
      </c>
      <c r="L36">
        <f>HYPERLINK("https://www.defined.fi/sol/3BeJ9zCgQhaqKMu2HgKJ79yQBChD1Pf3hPwRX44fpump?maker=FxmGuTnPjGJKFov99cC2nmaBsiJ7FiKbEmBKwbMKRiY1","https://www.defined.fi/sol/3BeJ9zCgQhaqKMu2HgKJ79yQBChD1Pf3hPwRX44fpump?maker=FxmGuTnPjGJKFov99cC2nmaBsiJ7FiKbEmBKwbMKRiY1")</f>
        <v/>
      </c>
      <c r="M36">
        <f>HYPERLINK("https://dexscreener.com/solana/3BeJ9zCgQhaqKMu2HgKJ79yQBChD1Pf3hPwRX44fpump?maker=FxmGuTnPjGJKFov99cC2nmaBsiJ7FiKbEmBKwbMKRiY1","https://dexscreener.com/solana/3BeJ9zCgQhaqKMu2HgKJ79yQBChD1Pf3hPwRX44fpump?maker=FxmGuTnPjGJKFov99cC2nmaBsiJ7FiKbEmBKwbMKRiY1")</f>
        <v/>
      </c>
    </row>
    <row r="37">
      <c r="A37" t="inlineStr">
        <is>
          <t>Cz5aRV59yiop68Kf9YpugpFkU7gzpNVMV1vr7r2Tpump</t>
        </is>
      </c>
      <c r="B37" t="inlineStr">
        <is>
          <t>DMON</t>
        </is>
      </c>
      <c r="C37" t="n">
        <v>5</v>
      </c>
      <c r="D37" t="n">
        <v>-1.82</v>
      </c>
      <c r="E37" t="n">
        <v>-0.18</v>
      </c>
      <c r="F37" t="n">
        <v>9.85</v>
      </c>
      <c r="G37" t="n">
        <v>8.02</v>
      </c>
      <c r="H37" t="n">
        <v>1</v>
      </c>
      <c r="I37" t="n">
        <v>1</v>
      </c>
      <c r="J37" t="n">
        <v>-1</v>
      </c>
      <c r="K37" t="n">
        <v>-1</v>
      </c>
      <c r="L37">
        <f>HYPERLINK("https://www.defined.fi/sol/Cz5aRV59yiop68Kf9YpugpFkU7gzpNVMV1vr7r2Tpump?maker=FxmGuTnPjGJKFov99cC2nmaBsiJ7FiKbEmBKwbMKRiY1","https://www.defined.fi/sol/Cz5aRV59yiop68Kf9YpugpFkU7gzpNVMV1vr7r2Tpump?maker=FxmGuTnPjGJKFov99cC2nmaBsiJ7FiKbEmBKwbMKRiY1")</f>
        <v/>
      </c>
      <c r="M37">
        <f>HYPERLINK("https://dexscreener.com/solana/Cz5aRV59yiop68Kf9YpugpFkU7gzpNVMV1vr7r2Tpump?maker=FxmGuTnPjGJKFov99cC2nmaBsiJ7FiKbEmBKwbMKRiY1","https://dexscreener.com/solana/Cz5aRV59yiop68Kf9YpugpFkU7gzpNVMV1vr7r2Tpump?maker=FxmGuTnPjGJKFov99cC2nmaBsiJ7FiKbEmBKwbMKRiY1")</f>
        <v/>
      </c>
    </row>
    <row r="38">
      <c r="A38" t="inlineStr">
        <is>
          <t>FDTJzoVQ7rHPFyKhyJzdHh1nbX66sBKPzmknWsobpump</t>
        </is>
      </c>
      <c r="B38" t="inlineStr">
        <is>
          <t>glob</t>
        </is>
      </c>
      <c r="C38" t="n">
        <v>5</v>
      </c>
      <c r="D38" t="n">
        <v>14.32</v>
      </c>
      <c r="E38" t="n">
        <v>0.96</v>
      </c>
      <c r="F38" t="n">
        <v>14.83</v>
      </c>
      <c r="G38" t="n">
        <v>29.15</v>
      </c>
      <c r="H38" t="n">
        <v>4</v>
      </c>
      <c r="I38" t="n">
        <v>3</v>
      </c>
      <c r="J38" t="n">
        <v>-1</v>
      </c>
      <c r="K38" t="n">
        <v>-1</v>
      </c>
      <c r="L38">
        <f>HYPERLINK("https://www.defined.fi/sol/FDTJzoVQ7rHPFyKhyJzdHh1nbX66sBKPzmknWsobpump?maker=FxmGuTnPjGJKFov99cC2nmaBsiJ7FiKbEmBKwbMKRiY1","https://www.defined.fi/sol/FDTJzoVQ7rHPFyKhyJzdHh1nbX66sBKPzmknWsobpump?maker=FxmGuTnPjGJKFov99cC2nmaBsiJ7FiKbEmBKwbMKRiY1")</f>
        <v/>
      </c>
      <c r="M38">
        <f>HYPERLINK("https://dexscreener.com/solana/FDTJzoVQ7rHPFyKhyJzdHh1nbX66sBKPzmknWsobpump?maker=FxmGuTnPjGJKFov99cC2nmaBsiJ7FiKbEmBKwbMKRiY1","https://dexscreener.com/solana/FDTJzoVQ7rHPFyKhyJzdHh1nbX66sBKPzmknWsobpump?maker=FxmGuTnPjGJKFov99cC2nmaBsiJ7FiKbEmBKwbMKRiY1")</f>
        <v/>
      </c>
    </row>
    <row r="39">
      <c r="A39" t="inlineStr">
        <is>
          <t>A8rnTyqWyM6bPYqFTxA37YcwwXdQARP9AeL1XznQpump</t>
        </is>
      </c>
      <c r="B39" t="inlineStr">
        <is>
          <t>terminal</t>
        </is>
      </c>
      <c r="C39" t="n">
        <v>5</v>
      </c>
      <c r="D39" t="n">
        <v>-0.37</v>
      </c>
      <c r="E39" t="n">
        <v>-0.01</v>
      </c>
      <c r="F39" t="n">
        <v>40.03</v>
      </c>
      <c r="G39" t="n">
        <v>39.66</v>
      </c>
      <c r="H39" t="n">
        <v>2</v>
      </c>
      <c r="I39" t="n">
        <v>1</v>
      </c>
      <c r="J39" t="n">
        <v>-1</v>
      </c>
      <c r="K39" t="n">
        <v>-1</v>
      </c>
      <c r="L39">
        <f>HYPERLINK("https://www.defined.fi/sol/A8rnTyqWyM6bPYqFTxA37YcwwXdQARP9AeL1XznQpump?maker=FxmGuTnPjGJKFov99cC2nmaBsiJ7FiKbEmBKwbMKRiY1","https://www.defined.fi/sol/A8rnTyqWyM6bPYqFTxA37YcwwXdQARP9AeL1XznQpump?maker=FxmGuTnPjGJKFov99cC2nmaBsiJ7FiKbEmBKwbMKRiY1")</f>
        <v/>
      </c>
      <c r="M39">
        <f>HYPERLINK("https://dexscreener.com/solana/A8rnTyqWyM6bPYqFTxA37YcwwXdQARP9AeL1XznQpump?maker=FxmGuTnPjGJKFov99cC2nmaBsiJ7FiKbEmBKwbMKRiY1","https://dexscreener.com/solana/A8rnTyqWyM6bPYqFTxA37YcwwXdQARP9AeL1XznQpump?maker=FxmGuTnPjGJKFov99cC2nmaBsiJ7FiKbEmBKwbMKRiY1")</f>
        <v/>
      </c>
    </row>
    <row r="40">
      <c r="A40" t="inlineStr">
        <is>
          <t>BVxi7Le7GDcdiHg5teDQZKHhUC1aaQjy48La9yMPpump</t>
        </is>
      </c>
      <c r="B40" t="inlineStr">
        <is>
          <t>Marie</t>
        </is>
      </c>
      <c r="C40" t="n">
        <v>5</v>
      </c>
      <c r="D40" t="n">
        <v>8.98</v>
      </c>
      <c r="E40" t="n">
        <v>0.4</v>
      </c>
      <c r="F40" t="n">
        <v>22.2</v>
      </c>
      <c r="G40" t="n">
        <v>31.18</v>
      </c>
      <c r="H40" t="n">
        <v>3</v>
      </c>
      <c r="I40" t="n">
        <v>3</v>
      </c>
      <c r="J40" t="n">
        <v>-1</v>
      </c>
      <c r="K40" t="n">
        <v>-1</v>
      </c>
      <c r="L40">
        <f>HYPERLINK("https://www.defined.fi/sol/BVxi7Le7GDcdiHg5teDQZKHhUC1aaQjy48La9yMPpump?maker=FxmGuTnPjGJKFov99cC2nmaBsiJ7FiKbEmBKwbMKRiY1","https://www.defined.fi/sol/BVxi7Le7GDcdiHg5teDQZKHhUC1aaQjy48La9yMPpump?maker=FxmGuTnPjGJKFov99cC2nmaBsiJ7FiKbEmBKwbMKRiY1")</f>
        <v/>
      </c>
      <c r="M40">
        <f>HYPERLINK("https://dexscreener.com/solana/BVxi7Le7GDcdiHg5teDQZKHhUC1aaQjy48La9yMPpump?maker=FxmGuTnPjGJKFov99cC2nmaBsiJ7FiKbEmBKwbMKRiY1","https://dexscreener.com/solana/BVxi7Le7GDcdiHg5teDQZKHhUC1aaQjy48La9yMPpump?maker=FxmGuTnPjGJKFov99cC2nmaBsiJ7FiKbEmBKwbMKRiY1")</f>
        <v/>
      </c>
    </row>
    <row r="41">
      <c r="A41" t="inlineStr">
        <is>
          <t>9o81cWB4kAWZ1hxxpakTsCTorJAwehPtxDKxMA564poi</t>
        </is>
      </c>
      <c r="B41" t="inlineStr">
        <is>
          <t>LILY</t>
        </is>
      </c>
      <c r="C41" t="n">
        <v>6</v>
      </c>
      <c r="D41" t="n">
        <v>7.24</v>
      </c>
      <c r="E41" t="n">
        <v>0.1</v>
      </c>
      <c r="F41" t="n">
        <v>76.34</v>
      </c>
      <c r="G41" t="n">
        <v>83.58</v>
      </c>
      <c r="H41" t="n">
        <v>4</v>
      </c>
      <c r="I41" t="n">
        <v>2</v>
      </c>
      <c r="J41" t="n">
        <v>-1</v>
      </c>
      <c r="K41" t="n">
        <v>-1</v>
      </c>
      <c r="L41">
        <f>HYPERLINK("https://www.defined.fi/sol/9o81cWB4kAWZ1hxxpakTsCTorJAwehPtxDKxMA564poi?maker=FxmGuTnPjGJKFov99cC2nmaBsiJ7FiKbEmBKwbMKRiY1","https://www.defined.fi/sol/9o81cWB4kAWZ1hxxpakTsCTorJAwehPtxDKxMA564poi?maker=FxmGuTnPjGJKFov99cC2nmaBsiJ7FiKbEmBKwbMKRiY1")</f>
        <v/>
      </c>
      <c r="M41">
        <f>HYPERLINK("https://dexscreener.com/solana/9o81cWB4kAWZ1hxxpakTsCTorJAwehPtxDKxMA564poi?maker=FxmGuTnPjGJKFov99cC2nmaBsiJ7FiKbEmBKwbMKRiY1","https://dexscreener.com/solana/9o81cWB4kAWZ1hxxpakTsCTorJAwehPtxDKxMA564poi?maker=FxmGuTnPjGJKFov99cC2nmaBsiJ7FiKbEmBKwbMKRiY1")</f>
        <v/>
      </c>
    </row>
    <row r="42">
      <c r="A42" t="inlineStr">
        <is>
          <t>CTvCrYueceHsFHKesn9JmGkscKwDs6akBEhVpb1Cpump</t>
        </is>
      </c>
      <c r="B42" t="inlineStr">
        <is>
          <t>Bagmen</t>
        </is>
      </c>
      <c r="C42" t="n">
        <v>6</v>
      </c>
      <c r="D42" t="n">
        <v>-3.16</v>
      </c>
      <c r="E42" t="n">
        <v>-0.41</v>
      </c>
      <c r="F42" t="n">
        <v>7.62</v>
      </c>
      <c r="G42" t="n">
        <v>4.47</v>
      </c>
      <c r="H42" t="n">
        <v>1</v>
      </c>
      <c r="I42" t="n">
        <v>1</v>
      </c>
      <c r="J42" t="n">
        <v>-1</v>
      </c>
      <c r="K42" t="n">
        <v>-1</v>
      </c>
      <c r="L42">
        <f>HYPERLINK("https://www.defined.fi/sol/CTvCrYueceHsFHKesn9JmGkscKwDs6akBEhVpb1Cpump?maker=FxmGuTnPjGJKFov99cC2nmaBsiJ7FiKbEmBKwbMKRiY1","https://www.defined.fi/sol/CTvCrYueceHsFHKesn9JmGkscKwDs6akBEhVpb1Cpump?maker=FxmGuTnPjGJKFov99cC2nmaBsiJ7FiKbEmBKwbMKRiY1")</f>
        <v/>
      </c>
      <c r="M42">
        <f>HYPERLINK("https://dexscreener.com/solana/CTvCrYueceHsFHKesn9JmGkscKwDs6akBEhVpb1Cpump?maker=FxmGuTnPjGJKFov99cC2nmaBsiJ7FiKbEmBKwbMKRiY1","https://dexscreener.com/solana/CTvCrYueceHsFHKesn9JmGkscKwDs6akBEhVpb1Cpump?maker=FxmGuTnPjGJKFov99cC2nmaBsiJ7FiKbEmBKwbMKRiY1")</f>
        <v/>
      </c>
    </row>
    <row r="43">
      <c r="A43" t="inlineStr">
        <is>
          <t>3U3a3C2tUwKUzvdudbXDPzYtY1QrHYtnWAL3Nos5pump</t>
        </is>
      </c>
      <c r="B43" t="inlineStr">
        <is>
          <t>Wint</t>
        </is>
      </c>
      <c r="C43" t="n">
        <v>6</v>
      </c>
      <c r="D43" t="n">
        <v>-6.19</v>
      </c>
      <c r="E43" t="n">
        <v>-0.44</v>
      </c>
      <c r="F43" t="n">
        <v>13.96</v>
      </c>
      <c r="G43" t="n">
        <v>7.77</v>
      </c>
      <c r="H43" t="n">
        <v>3</v>
      </c>
      <c r="I43" t="n">
        <v>1</v>
      </c>
      <c r="J43" t="n">
        <v>-1</v>
      </c>
      <c r="K43" t="n">
        <v>-1</v>
      </c>
      <c r="L43">
        <f>HYPERLINK("https://www.defined.fi/sol/3U3a3C2tUwKUzvdudbXDPzYtY1QrHYtnWAL3Nos5pump?maker=FxmGuTnPjGJKFov99cC2nmaBsiJ7FiKbEmBKwbMKRiY1","https://www.defined.fi/sol/3U3a3C2tUwKUzvdudbXDPzYtY1QrHYtnWAL3Nos5pump?maker=FxmGuTnPjGJKFov99cC2nmaBsiJ7FiKbEmBKwbMKRiY1")</f>
        <v/>
      </c>
      <c r="M43">
        <f>HYPERLINK("https://dexscreener.com/solana/3U3a3C2tUwKUzvdudbXDPzYtY1QrHYtnWAL3Nos5pump?maker=FxmGuTnPjGJKFov99cC2nmaBsiJ7FiKbEmBKwbMKRiY1","https://dexscreener.com/solana/3U3a3C2tUwKUzvdudbXDPzYtY1QrHYtnWAL3Nos5pump?maker=FxmGuTnPjGJKFov99cC2nmaBsiJ7FiKbEmBKwbMKRiY1")</f>
        <v/>
      </c>
    </row>
    <row r="44">
      <c r="A44" t="inlineStr">
        <is>
          <t>AZnZjNctmBwzPb5aS2GYWhGVzv658Ae2e6X3yFMSpump</t>
        </is>
      </c>
      <c r="B44" t="inlineStr">
        <is>
          <t>cult</t>
        </is>
      </c>
      <c r="C44" t="n">
        <v>6</v>
      </c>
      <c r="D44" t="n">
        <v>2.81</v>
      </c>
      <c r="E44" t="n">
        <v>0.31</v>
      </c>
      <c r="F44" t="n">
        <v>9.199999999999999</v>
      </c>
      <c r="G44" t="n">
        <v>12.01</v>
      </c>
      <c r="H44" t="n">
        <v>2</v>
      </c>
      <c r="I44" t="n">
        <v>2</v>
      </c>
      <c r="J44" t="n">
        <v>-1</v>
      </c>
      <c r="K44" t="n">
        <v>-1</v>
      </c>
      <c r="L44">
        <f>HYPERLINK("https://www.defined.fi/sol/AZnZjNctmBwzPb5aS2GYWhGVzv658Ae2e6X3yFMSpump?maker=FxmGuTnPjGJKFov99cC2nmaBsiJ7FiKbEmBKwbMKRiY1","https://www.defined.fi/sol/AZnZjNctmBwzPb5aS2GYWhGVzv658Ae2e6X3yFMSpump?maker=FxmGuTnPjGJKFov99cC2nmaBsiJ7FiKbEmBKwbMKRiY1")</f>
        <v/>
      </c>
      <c r="M44">
        <f>HYPERLINK("https://dexscreener.com/solana/AZnZjNctmBwzPb5aS2GYWhGVzv658Ae2e6X3yFMSpump?maker=FxmGuTnPjGJKFov99cC2nmaBsiJ7FiKbEmBKwbMKRiY1","https://dexscreener.com/solana/AZnZjNctmBwzPb5aS2GYWhGVzv658Ae2e6X3yFMSpump?maker=FxmGuTnPjGJKFov99cC2nmaBsiJ7FiKbEmBKwbMKRiY1")</f>
        <v/>
      </c>
    </row>
    <row r="45">
      <c r="A45" t="inlineStr">
        <is>
          <t>3oKmeCZgHLJzgAFF4qWJY53CmUeY1Ceexr3YvCv5pump</t>
        </is>
      </c>
      <c r="B45" t="inlineStr">
        <is>
          <t>DINO</t>
        </is>
      </c>
      <c r="C45" t="n">
        <v>6</v>
      </c>
      <c r="D45" t="n">
        <v>1.96</v>
      </c>
      <c r="E45" t="n">
        <v>0.73</v>
      </c>
      <c r="F45" t="n">
        <v>2.67</v>
      </c>
      <c r="G45" t="n">
        <v>4.63</v>
      </c>
      <c r="H45" t="n">
        <v>1</v>
      </c>
      <c r="I45" t="n">
        <v>2</v>
      </c>
      <c r="J45" t="n">
        <v>-1</v>
      </c>
      <c r="K45" t="n">
        <v>-1</v>
      </c>
      <c r="L45">
        <f>HYPERLINK("https://www.defined.fi/sol/3oKmeCZgHLJzgAFF4qWJY53CmUeY1Ceexr3YvCv5pump?maker=FxmGuTnPjGJKFov99cC2nmaBsiJ7FiKbEmBKwbMKRiY1","https://www.defined.fi/sol/3oKmeCZgHLJzgAFF4qWJY53CmUeY1Ceexr3YvCv5pump?maker=FxmGuTnPjGJKFov99cC2nmaBsiJ7FiKbEmBKwbMKRiY1")</f>
        <v/>
      </c>
      <c r="M45">
        <f>HYPERLINK("https://dexscreener.com/solana/3oKmeCZgHLJzgAFF4qWJY53CmUeY1Ceexr3YvCv5pump?maker=FxmGuTnPjGJKFov99cC2nmaBsiJ7FiKbEmBKwbMKRiY1","https://dexscreener.com/solana/3oKmeCZgHLJzgAFF4qWJY53CmUeY1Ceexr3YvCv5pump?maker=FxmGuTnPjGJKFov99cC2nmaBsiJ7FiKbEmBKwbMKRiY1")</f>
        <v/>
      </c>
    </row>
    <row r="46">
      <c r="A46" t="inlineStr">
        <is>
          <t>5hQuyoaX8Pu8j8TDodQb6MS9Qmh4ktRVxrQPY8tpump</t>
        </is>
      </c>
      <c r="B46" t="inlineStr">
        <is>
          <t>HOLDERS</t>
        </is>
      </c>
      <c r="C46" t="n">
        <v>6</v>
      </c>
      <c r="D46" t="n">
        <v>0.089</v>
      </c>
      <c r="E46" t="n">
        <v>0.02</v>
      </c>
      <c r="F46" t="n">
        <v>3.72</v>
      </c>
      <c r="G46" t="n">
        <v>3.81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HYPERLINK("https://www.defined.fi/sol/5hQuyoaX8Pu8j8TDodQb6MS9Qmh4ktRVxrQPY8tpump?maker=FxmGuTnPjGJKFov99cC2nmaBsiJ7FiKbEmBKwbMKRiY1","https://www.defined.fi/sol/5hQuyoaX8Pu8j8TDodQb6MS9Qmh4ktRVxrQPY8tpump?maker=FxmGuTnPjGJKFov99cC2nmaBsiJ7FiKbEmBKwbMKRiY1")</f>
        <v/>
      </c>
      <c r="M46">
        <f>HYPERLINK("https://dexscreener.com/solana/5hQuyoaX8Pu8j8TDodQb6MS9Qmh4ktRVxrQPY8tpump?maker=FxmGuTnPjGJKFov99cC2nmaBsiJ7FiKbEmBKwbMKRiY1","https://dexscreener.com/solana/5hQuyoaX8Pu8j8TDodQb6MS9Qmh4ktRVxrQPY8tpump?maker=FxmGuTnPjGJKFov99cC2nmaBsiJ7FiKbEmBKwbMKRiY1")</f>
        <v/>
      </c>
    </row>
    <row r="47">
      <c r="A47" t="inlineStr">
        <is>
          <t>2fPZCjeZhuC4LfUof5HVN9DM6g8Dzq114A7fqEVWpump</t>
        </is>
      </c>
      <c r="B47" t="inlineStr">
        <is>
          <t>PCOIN</t>
        </is>
      </c>
      <c r="C47" t="n">
        <v>6</v>
      </c>
      <c r="D47" t="n">
        <v>-1.34</v>
      </c>
      <c r="E47" t="n">
        <v>-1</v>
      </c>
      <c r="F47" t="n">
        <v>1.9</v>
      </c>
      <c r="G47" t="n">
        <v>0.5629999999999999</v>
      </c>
      <c r="H47" t="n">
        <v>1</v>
      </c>
      <c r="I47" t="n">
        <v>1</v>
      </c>
      <c r="J47" t="n">
        <v>-1</v>
      </c>
      <c r="K47" t="n">
        <v>-1</v>
      </c>
      <c r="L47">
        <f>HYPERLINK("https://www.defined.fi/sol/2fPZCjeZhuC4LfUof5HVN9DM6g8Dzq114A7fqEVWpump?maker=FxmGuTnPjGJKFov99cC2nmaBsiJ7FiKbEmBKwbMKRiY1","https://www.defined.fi/sol/2fPZCjeZhuC4LfUof5HVN9DM6g8Dzq114A7fqEVWpump?maker=FxmGuTnPjGJKFov99cC2nmaBsiJ7FiKbEmBKwbMKRiY1")</f>
        <v/>
      </c>
      <c r="M47">
        <f>HYPERLINK("https://dexscreener.com/solana/2fPZCjeZhuC4LfUof5HVN9DM6g8Dzq114A7fqEVWpump?maker=FxmGuTnPjGJKFov99cC2nmaBsiJ7FiKbEmBKwbMKRiY1","https://dexscreener.com/solana/2fPZCjeZhuC4LfUof5HVN9DM6g8Dzq114A7fqEVWpump?maker=FxmGuTnPjGJKFov99cC2nmaBsiJ7FiKbEmBKwbMKRiY1")</f>
        <v/>
      </c>
    </row>
    <row r="48">
      <c r="A48" t="inlineStr">
        <is>
          <t>GU1UraLRx5e1HQNHcXg7sCmk9qfwSkwV9UQHtPvrpump</t>
        </is>
      </c>
      <c r="B48" t="inlineStr">
        <is>
          <t>believe</t>
        </is>
      </c>
      <c r="C48" t="n">
        <v>6</v>
      </c>
      <c r="D48" t="n">
        <v>-0.62</v>
      </c>
      <c r="E48" t="n">
        <v>-1</v>
      </c>
      <c r="F48" t="n">
        <v>1.79</v>
      </c>
      <c r="G48" t="n">
        <v>1.17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HYPERLINK("https://www.defined.fi/sol/GU1UraLRx5e1HQNHcXg7sCmk9qfwSkwV9UQHtPvrpump?maker=FxmGuTnPjGJKFov99cC2nmaBsiJ7FiKbEmBKwbMKRiY1","https://www.defined.fi/sol/GU1UraLRx5e1HQNHcXg7sCmk9qfwSkwV9UQHtPvrpump?maker=FxmGuTnPjGJKFov99cC2nmaBsiJ7FiKbEmBKwbMKRiY1")</f>
        <v/>
      </c>
      <c r="M48">
        <f>HYPERLINK("https://dexscreener.com/solana/GU1UraLRx5e1HQNHcXg7sCmk9qfwSkwV9UQHtPvrpump?maker=FxmGuTnPjGJKFov99cC2nmaBsiJ7FiKbEmBKwbMKRiY1","https://dexscreener.com/solana/GU1UraLRx5e1HQNHcXg7sCmk9qfwSkwV9UQHtPvrpump?maker=FxmGuTnPjGJKFov99cC2nmaBsiJ7FiKbEmBKwbMKRiY1")</f>
        <v/>
      </c>
    </row>
    <row r="49">
      <c r="A49" t="inlineStr">
        <is>
          <t>DMF7dX8Qg6HknTuh7xD64daPLDShJMM5aZd8oLHepump</t>
        </is>
      </c>
      <c r="B49" t="inlineStr">
        <is>
          <t>MAXCAT</t>
        </is>
      </c>
      <c r="C49" t="n">
        <v>8</v>
      </c>
      <c r="D49" t="n">
        <v>19.55</v>
      </c>
      <c r="E49" t="n">
        <v>2.19</v>
      </c>
      <c r="F49" t="n">
        <v>8.93</v>
      </c>
      <c r="G49" t="n">
        <v>28.49</v>
      </c>
      <c r="H49" t="n">
        <v>1</v>
      </c>
      <c r="I49" t="n">
        <v>2</v>
      </c>
      <c r="J49" t="n">
        <v>-1</v>
      </c>
      <c r="K49" t="n">
        <v>-1</v>
      </c>
      <c r="L49">
        <f>HYPERLINK("https://www.defined.fi/sol/DMF7dX8Qg6HknTuh7xD64daPLDShJMM5aZd8oLHepump?maker=FxmGuTnPjGJKFov99cC2nmaBsiJ7FiKbEmBKwbMKRiY1","https://www.defined.fi/sol/DMF7dX8Qg6HknTuh7xD64daPLDShJMM5aZd8oLHepump?maker=FxmGuTnPjGJKFov99cC2nmaBsiJ7FiKbEmBKwbMKRiY1")</f>
        <v/>
      </c>
      <c r="M49">
        <f>HYPERLINK("https://dexscreener.com/solana/DMF7dX8Qg6HknTuh7xD64daPLDShJMM5aZd8oLHepump?maker=FxmGuTnPjGJKFov99cC2nmaBsiJ7FiKbEmBKwbMKRiY1","https://dexscreener.com/solana/DMF7dX8Qg6HknTuh7xD64daPLDShJMM5aZd8oLHepump?maker=FxmGuTnPjGJKFov99cC2nmaBsiJ7FiKbEmBKwbMKRiY1")</f>
        <v/>
      </c>
    </row>
    <row r="50">
      <c r="A50" t="inlineStr">
        <is>
          <t>3da3LdXUs8APBFJYoKbNbKSsZ13ve1JeF6W9kqHNpump</t>
        </is>
      </c>
      <c r="B50" t="inlineStr">
        <is>
          <t>banger</t>
        </is>
      </c>
      <c r="C50" t="n">
        <v>9</v>
      </c>
      <c r="D50" t="n">
        <v>0.028</v>
      </c>
      <c r="E50" t="n">
        <v>-1</v>
      </c>
      <c r="F50" t="n">
        <v>1.71</v>
      </c>
      <c r="G50" t="n">
        <v>1.74</v>
      </c>
      <c r="H50" t="n">
        <v>1</v>
      </c>
      <c r="I50" t="n">
        <v>1</v>
      </c>
      <c r="J50" t="n">
        <v>-1</v>
      </c>
      <c r="K50" t="n">
        <v>-1</v>
      </c>
      <c r="L50">
        <f>HYPERLINK("https://www.defined.fi/sol/3da3LdXUs8APBFJYoKbNbKSsZ13ve1JeF6W9kqHNpump?maker=FxmGuTnPjGJKFov99cC2nmaBsiJ7FiKbEmBKwbMKRiY1","https://www.defined.fi/sol/3da3LdXUs8APBFJYoKbNbKSsZ13ve1JeF6W9kqHNpump?maker=FxmGuTnPjGJKFov99cC2nmaBsiJ7FiKbEmBKwbMKRiY1")</f>
        <v/>
      </c>
      <c r="M50">
        <f>HYPERLINK("https://dexscreener.com/solana/3da3LdXUs8APBFJYoKbNbKSsZ13ve1JeF6W9kqHNpump?maker=FxmGuTnPjGJKFov99cC2nmaBsiJ7FiKbEmBKwbMKRiY1","https://dexscreener.com/solana/3da3LdXUs8APBFJYoKbNbKSsZ13ve1JeF6W9kqHNpump?maker=FxmGuTnPjGJKFov99cC2nmaBsiJ7FiKbEmBKwbMKRiY1")</f>
        <v/>
      </c>
    </row>
    <row r="51">
      <c r="A51" t="inlineStr">
        <is>
          <t>Do3aZ2zeTYFVZg2d473PvkEvw6QtmYc3gUUugoQQEMbo</t>
        </is>
      </c>
      <c r="B51" t="inlineStr">
        <is>
          <t>UP</t>
        </is>
      </c>
      <c r="C51" t="n">
        <v>9</v>
      </c>
      <c r="D51" t="n">
        <v>3.93</v>
      </c>
      <c r="E51" t="n">
        <v>1.52</v>
      </c>
      <c r="F51" t="n">
        <v>2.58</v>
      </c>
      <c r="G51" t="n">
        <v>6.5</v>
      </c>
      <c r="H51" t="n">
        <v>1</v>
      </c>
      <c r="I51" t="n">
        <v>2</v>
      </c>
      <c r="J51" t="n">
        <v>-1</v>
      </c>
      <c r="K51" t="n">
        <v>-1</v>
      </c>
      <c r="L51">
        <f>HYPERLINK("https://www.defined.fi/sol/Do3aZ2zeTYFVZg2d473PvkEvw6QtmYc3gUUugoQQEMbo?maker=FxmGuTnPjGJKFov99cC2nmaBsiJ7FiKbEmBKwbMKRiY1","https://www.defined.fi/sol/Do3aZ2zeTYFVZg2d473PvkEvw6QtmYc3gUUugoQQEMbo?maker=FxmGuTnPjGJKFov99cC2nmaBsiJ7FiKbEmBKwbMKRiY1")</f>
        <v/>
      </c>
      <c r="M51">
        <f>HYPERLINK("https://dexscreener.com/solana/Do3aZ2zeTYFVZg2d473PvkEvw6QtmYc3gUUugoQQEMbo?maker=FxmGuTnPjGJKFov99cC2nmaBsiJ7FiKbEmBKwbMKRiY1","https://dexscreener.com/solana/Do3aZ2zeTYFVZg2d473PvkEvw6QtmYc3gUUugoQQEMbo?maker=FxmGuTnPjGJKFov99cC2nmaBsiJ7FiKbEmBKwbMKRiY1")</f>
        <v/>
      </c>
    </row>
    <row r="52">
      <c r="A52" t="inlineStr">
        <is>
          <t>8QXM6vf7E1TUJ9MvFf8p6BDWCYwBLYd9T26MPiprsX3w</t>
        </is>
      </c>
      <c r="B52" t="inlineStr">
        <is>
          <t>DARIUS</t>
        </is>
      </c>
      <c r="C52" t="n">
        <v>9</v>
      </c>
      <c r="D52" t="n">
        <v>-0.912</v>
      </c>
      <c r="E52" t="n">
        <v>-0.21</v>
      </c>
      <c r="F52" t="n">
        <v>4.32</v>
      </c>
      <c r="G52" t="n">
        <v>3.4</v>
      </c>
      <c r="H52" t="n">
        <v>1</v>
      </c>
      <c r="I52" t="n">
        <v>1</v>
      </c>
      <c r="J52" t="n">
        <v>-1</v>
      </c>
      <c r="K52" t="n">
        <v>-1</v>
      </c>
      <c r="L52">
        <f>HYPERLINK("https://www.defined.fi/sol/8QXM6vf7E1TUJ9MvFf8p6BDWCYwBLYd9T26MPiprsX3w?maker=FxmGuTnPjGJKFov99cC2nmaBsiJ7FiKbEmBKwbMKRiY1","https://www.defined.fi/sol/8QXM6vf7E1TUJ9MvFf8p6BDWCYwBLYd9T26MPiprsX3w?maker=FxmGuTnPjGJKFov99cC2nmaBsiJ7FiKbEmBKwbMKRiY1")</f>
        <v/>
      </c>
      <c r="M52">
        <f>HYPERLINK("https://dexscreener.com/solana/8QXM6vf7E1TUJ9MvFf8p6BDWCYwBLYd9T26MPiprsX3w?maker=FxmGuTnPjGJKFov99cC2nmaBsiJ7FiKbEmBKwbMKRiY1","https://dexscreener.com/solana/8QXM6vf7E1TUJ9MvFf8p6BDWCYwBLYd9T26MPiprsX3w?maker=FxmGuTnPjGJKFov99cC2nmaBsiJ7FiKbEmBKwbMKRiY1")</f>
        <v/>
      </c>
    </row>
    <row r="53">
      <c r="A53" t="inlineStr">
        <is>
          <t>D64iG9igR1v1eUFfW6WeQSRZRGTPffy3ZV9BW4JUpump</t>
        </is>
      </c>
      <c r="B53" t="inlineStr">
        <is>
          <t>THE</t>
        </is>
      </c>
      <c r="C53" t="n">
        <v>9</v>
      </c>
      <c r="D53" t="n">
        <v>3.13</v>
      </c>
      <c r="E53" t="n">
        <v>0.12</v>
      </c>
      <c r="F53" t="n">
        <v>25.81</v>
      </c>
      <c r="G53" t="n">
        <v>28.95</v>
      </c>
      <c r="H53" t="n">
        <v>4</v>
      </c>
      <c r="I53" t="n">
        <v>4</v>
      </c>
      <c r="J53" t="n">
        <v>-1</v>
      </c>
      <c r="K53" t="n">
        <v>-1</v>
      </c>
      <c r="L53">
        <f>HYPERLINK("https://www.defined.fi/sol/D64iG9igR1v1eUFfW6WeQSRZRGTPffy3ZV9BW4JUpump?maker=FxmGuTnPjGJKFov99cC2nmaBsiJ7FiKbEmBKwbMKRiY1","https://www.defined.fi/sol/D64iG9igR1v1eUFfW6WeQSRZRGTPffy3ZV9BW4JUpump?maker=FxmGuTnPjGJKFov99cC2nmaBsiJ7FiKbEmBKwbMKRiY1")</f>
        <v/>
      </c>
      <c r="M53">
        <f>HYPERLINK("https://dexscreener.com/solana/D64iG9igR1v1eUFfW6WeQSRZRGTPffy3ZV9BW4JUpump?maker=FxmGuTnPjGJKFov99cC2nmaBsiJ7FiKbEmBKwbMKRiY1","https://dexscreener.com/solana/D64iG9igR1v1eUFfW6WeQSRZRGTPffy3ZV9BW4JUpump?maker=FxmGuTnPjGJKFov99cC2nmaBsiJ7FiKbEmBKwbMKRiY1")</f>
        <v/>
      </c>
    </row>
    <row r="54">
      <c r="A54" t="inlineStr">
        <is>
          <t>7Hdp6v5pTv486BT6sLiqkEKGCTXzHBpbDcWw3wB6pump</t>
        </is>
      </c>
      <c r="B54" t="inlineStr">
        <is>
          <t>PADMAE</t>
        </is>
      </c>
      <c r="C54" t="n">
        <v>10</v>
      </c>
      <c r="D54" t="n">
        <v>2.55</v>
      </c>
      <c r="E54" t="n">
        <v>0.58</v>
      </c>
      <c r="F54" t="n">
        <v>4.43</v>
      </c>
      <c r="G54" t="n">
        <v>6.98</v>
      </c>
      <c r="H54" t="n">
        <v>1</v>
      </c>
      <c r="I54" t="n">
        <v>2</v>
      </c>
      <c r="J54" t="n">
        <v>-1</v>
      </c>
      <c r="K54" t="n">
        <v>-1</v>
      </c>
      <c r="L54">
        <f>HYPERLINK("https://www.defined.fi/sol/7Hdp6v5pTv486BT6sLiqkEKGCTXzHBpbDcWw3wB6pump?maker=FxmGuTnPjGJKFov99cC2nmaBsiJ7FiKbEmBKwbMKRiY1","https://www.defined.fi/sol/7Hdp6v5pTv486BT6sLiqkEKGCTXzHBpbDcWw3wB6pump?maker=FxmGuTnPjGJKFov99cC2nmaBsiJ7FiKbEmBKwbMKRiY1")</f>
        <v/>
      </c>
      <c r="M54">
        <f>HYPERLINK("https://dexscreener.com/solana/7Hdp6v5pTv486BT6sLiqkEKGCTXzHBpbDcWw3wB6pump?maker=FxmGuTnPjGJKFov99cC2nmaBsiJ7FiKbEmBKwbMKRiY1","https://dexscreener.com/solana/7Hdp6v5pTv486BT6sLiqkEKGCTXzHBpbDcWw3wB6pump?maker=FxmGuTnPjGJKFov99cC2nmaBsiJ7FiKbEmBKwbMKRiY1")</f>
        <v/>
      </c>
    </row>
    <row r="55">
      <c r="A55" t="inlineStr">
        <is>
          <t>8WhVTiWN9cdUMZRq5APCoviATebqctSv9mkdLXQ3pump</t>
        </is>
      </c>
      <c r="B55" t="inlineStr">
        <is>
          <t>Magoo</t>
        </is>
      </c>
      <c r="C55" t="n">
        <v>10</v>
      </c>
      <c r="D55" t="n">
        <v>-0.096</v>
      </c>
      <c r="E55" t="n">
        <v>-0.02</v>
      </c>
      <c r="F55" t="n">
        <v>4.4</v>
      </c>
      <c r="G55" t="n">
        <v>4.3</v>
      </c>
      <c r="H55" t="n">
        <v>1</v>
      </c>
      <c r="I55" t="n">
        <v>1</v>
      </c>
      <c r="J55" t="n">
        <v>-1</v>
      </c>
      <c r="K55" t="n">
        <v>-1</v>
      </c>
      <c r="L55">
        <f>HYPERLINK("https://www.defined.fi/sol/8WhVTiWN9cdUMZRq5APCoviATebqctSv9mkdLXQ3pump?maker=FxmGuTnPjGJKFov99cC2nmaBsiJ7FiKbEmBKwbMKRiY1","https://www.defined.fi/sol/8WhVTiWN9cdUMZRq5APCoviATebqctSv9mkdLXQ3pump?maker=FxmGuTnPjGJKFov99cC2nmaBsiJ7FiKbEmBKwbMKRiY1")</f>
        <v/>
      </c>
      <c r="M55">
        <f>HYPERLINK("https://dexscreener.com/solana/8WhVTiWN9cdUMZRq5APCoviATebqctSv9mkdLXQ3pump?maker=FxmGuTnPjGJKFov99cC2nmaBsiJ7FiKbEmBKwbMKRiY1","https://dexscreener.com/solana/8WhVTiWN9cdUMZRq5APCoviATebqctSv9mkdLXQ3pump?maker=FxmGuTnPjGJKFov99cC2nmaBsiJ7FiKbEmBKwbMKRiY1")</f>
        <v/>
      </c>
    </row>
    <row r="56">
      <c r="A56" t="inlineStr">
        <is>
          <t>6tVZVjcppH2BZ9Xj5yFU1Zt34m2rYcyDqqpSeMDZpump</t>
        </is>
      </c>
      <c r="B56" t="inlineStr">
        <is>
          <t>miharu</t>
        </is>
      </c>
      <c r="C56" t="n">
        <v>10</v>
      </c>
      <c r="D56" t="n">
        <v>15.45</v>
      </c>
      <c r="E56" t="n">
        <v>0.27</v>
      </c>
      <c r="F56" t="n">
        <v>57.7</v>
      </c>
      <c r="G56" t="n">
        <v>73.15000000000001</v>
      </c>
      <c r="H56" t="n">
        <v>4</v>
      </c>
      <c r="I56" t="n">
        <v>3</v>
      </c>
      <c r="J56" t="n">
        <v>-1</v>
      </c>
      <c r="K56" t="n">
        <v>-1</v>
      </c>
      <c r="L56">
        <f>HYPERLINK("https://www.defined.fi/sol/6tVZVjcppH2BZ9Xj5yFU1Zt34m2rYcyDqqpSeMDZpump?maker=FxmGuTnPjGJKFov99cC2nmaBsiJ7FiKbEmBKwbMKRiY1","https://www.defined.fi/sol/6tVZVjcppH2BZ9Xj5yFU1Zt34m2rYcyDqqpSeMDZpump?maker=FxmGuTnPjGJKFov99cC2nmaBsiJ7FiKbEmBKwbMKRiY1")</f>
        <v/>
      </c>
      <c r="M56">
        <f>HYPERLINK("https://dexscreener.com/solana/6tVZVjcppH2BZ9Xj5yFU1Zt34m2rYcyDqqpSeMDZpump?maker=FxmGuTnPjGJKFov99cC2nmaBsiJ7FiKbEmBKwbMKRiY1","https://dexscreener.com/solana/6tVZVjcppH2BZ9Xj5yFU1Zt34m2rYcyDqqpSeMDZpump?maker=FxmGuTnPjGJKFov99cC2nmaBsiJ7FiKbEmBKwbMKRiY1")</f>
        <v/>
      </c>
    </row>
    <row r="57">
      <c r="A57" t="inlineStr">
        <is>
          <t>TdWLU352HFR1Tau8A38oYF2wozBcpmLuRbhobYcpump</t>
        </is>
      </c>
      <c r="B57" t="inlineStr">
        <is>
          <t>DGO</t>
        </is>
      </c>
      <c r="C57" t="n">
        <v>11</v>
      </c>
      <c r="D57" t="n">
        <v>0.431</v>
      </c>
      <c r="E57" t="n">
        <v>0.1</v>
      </c>
      <c r="F57" t="n">
        <v>4.5</v>
      </c>
      <c r="G57" t="n">
        <v>4.93</v>
      </c>
      <c r="H57" t="n">
        <v>1</v>
      </c>
      <c r="I57" t="n">
        <v>1</v>
      </c>
      <c r="J57" t="n">
        <v>-1</v>
      </c>
      <c r="K57" t="n">
        <v>-1</v>
      </c>
      <c r="L57">
        <f>HYPERLINK("https://www.defined.fi/sol/TdWLU352HFR1Tau8A38oYF2wozBcpmLuRbhobYcpump?maker=FxmGuTnPjGJKFov99cC2nmaBsiJ7FiKbEmBKwbMKRiY1","https://www.defined.fi/sol/TdWLU352HFR1Tau8A38oYF2wozBcpmLuRbhobYcpump?maker=FxmGuTnPjGJKFov99cC2nmaBsiJ7FiKbEmBKwbMKRiY1")</f>
        <v/>
      </c>
      <c r="M57">
        <f>HYPERLINK("https://dexscreener.com/solana/TdWLU352HFR1Tau8A38oYF2wozBcpmLuRbhobYcpump?maker=FxmGuTnPjGJKFov99cC2nmaBsiJ7FiKbEmBKwbMKRiY1","https://dexscreener.com/solana/TdWLU352HFR1Tau8A38oYF2wozBcpmLuRbhobYcpump?maker=FxmGuTnPjGJKFov99cC2nmaBsiJ7FiKbEmBKwbMKRiY1")</f>
        <v/>
      </c>
    </row>
    <row r="58">
      <c r="A58" t="inlineStr">
        <is>
          <t>9BSnHPPS2AH82CexcJhjbDKiSyh4tsyuZ9dHHqm2pump</t>
        </is>
      </c>
      <c r="B58" t="inlineStr">
        <is>
          <t>GB</t>
        </is>
      </c>
      <c r="C58" t="n">
        <v>11</v>
      </c>
      <c r="D58" t="n">
        <v>-1.94</v>
      </c>
      <c r="E58" t="n">
        <v>-0.43</v>
      </c>
      <c r="F58" t="n">
        <v>4.51</v>
      </c>
      <c r="G58" t="n">
        <v>2.57</v>
      </c>
      <c r="H58" t="n">
        <v>1</v>
      </c>
      <c r="I58" t="n">
        <v>1</v>
      </c>
      <c r="J58" t="n">
        <v>-1</v>
      </c>
      <c r="K58" t="n">
        <v>-1</v>
      </c>
      <c r="L58">
        <f>HYPERLINK("https://www.defined.fi/sol/9BSnHPPS2AH82CexcJhjbDKiSyh4tsyuZ9dHHqm2pump?maker=FxmGuTnPjGJKFov99cC2nmaBsiJ7FiKbEmBKwbMKRiY1","https://www.defined.fi/sol/9BSnHPPS2AH82CexcJhjbDKiSyh4tsyuZ9dHHqm2pump?maker=FxmGuTnPjGJKFov99cC2nmaBsiJ7FiKbEmBKwbMKRiY1")</f>
        <v/>
      </c>
      <c r="M58">
        <f>HYPERLINK("https://dexscreener.com/solana/9BSnHPPS2AH82CexcJhjbDKiSyh4tsyuZ9dHHqm2pump?maker=FxmGuTnPjGJKFov99cC2nmaBsiJ7FiKbEmBKwbMKRiY1","https://dexscreener.com/solana/9BSnHPPS2AH82CexcJhjbDKiSyh4tsyuZ9dHHqm2pump?maker=FxmGuTnPjGJKFov99cC2nmaBsiJ7FiKbEmBKwbMKRiY1")</f>
        <v/>
      </c>
    </row>
    <row r="59">
      <c r="A59" t="inlineStr">
        <is>
          <t>An42GMGQT8SDSzuy42CuJvFTTWLUkrEE5zMGzHuhpump</t>
        </is>
      </c>
      <c r="B59" t="inlineStr">
        <is>
          <t>A</t>
        </is>
      </c>
      <c r="C59" t="n">
        <v>11</v>
      </c>
      <c r="D59" t="n">
        <v>-0.078</v>
      </c>
      <c r="E59" t="n">
        <v>-1</v>
      </c>
      <c r="F59" t="n">
        <v>0.979</v>
      </c>
      <c r="G59" t="n">
        <v>0.901</v>
      </c>
      <c r="H59" t="n">
        <v>1</v>
      </c>
      <c r="I59" t="n">
        <v>1</v>
      </c>
      <c r="J59" t="n">
        <v>-1</v>
      </c>
      <c r="K59" t="n">
        <v>-1</v>
      </c>
      <c r="L59">
        <f>HYPERLINK("https://www.defined.fi/sol/An42GMGQT8SDSzuy42CuJvFTTWLUkrEE5zMGzHuhpump?maker=FxmGuTnPjGJKFov99cC2nmaBsiJ7FiKbEmBKwbMKRiY1","https://www.defined.fi/sol/An42GMGQT8SDSzuy42CuJvFTTWLUkrEE5zMGzHuhpump?maker=FxmGuTnPjGJKFov99cC2nmaBsiJ7FiKbEmBKwbMKRiY1")</f>
        <v/>
      </c>
      <c r="M59">
        <f>HYPERLINK("https://dexscreener.com/solana/An42GMGQT8SDSzuy42CuJvFTTWLUkrEE5zMGzHuhpump?maker=FxmGuTnPjGJKFov99cC2nmaBsiJ7FiKbEmBKwbMKRiY1","https://dexscreener.com/solana/An42GMGQT8SDSzuy42CuJvFTTWLUkrEE5zMGzHuhpump?maker=FxmGuTnPjGJKFov99cC2nmaBsiJ7FiKbEmBKwbMKRiY1")</f>
        <v/>
      </c>
    </row>
    <row r="60">
      <c r="A60" t="inlineStr">
        <is>
          <t>6PNPCbJcMgH3GQTeQ5YHfxUTwL7PPdWmHhkbxqnPpump</t>
        </is>
      </c>
      <c r="B60" t="inlineStr">
        <is>
          <t>catzilla</t>
        </is>
      </c>
      <c r="C60" t="n">
        <v>11</v>
      </c>
      <c r="D60" t="n">
        <v>0.061</v>
      </c>
      <c r="E60" t="n">
        <v>-1</v>
      </c>
      <c r="F60" t="n">
        <v>1.98</v>
      </c>
      <c r="G60" t="n">
        <v>2.04</v>
      </c>
      <c r="H60" t="n">
        <v>2</v>
      </c>
      <c r="I60" t="n">
        <v>2</v>
      </c>
      <c r="J60" t="n">
        <v>-1</v>
      </c>
      <c r="K60" t="n">
        <v>-1</v>
      </c>
      <c r="L60">
        <f>HYPERLINK("https://www.defined.fi/sol/6PNPCbJcMgH3GQTeQ5YHfxUTwL7PPdWmHhkbxqnPpump?maker=FxmGuTnPjGJKFov99cC2nmaBsiJ7FiKbEmBKwbMKRiY1","https://www.defined.fi/sol/6PNPCbJcMgH3GQTeQ5YHfxUTwL7PPdWmHhkbxqnPpump?maker=FxmGuTnPjGJKFov99cC2nmaBsiJ7FiKbEmBKwbMKRiY1")</f>
        <v/>
      </c>
      <c r="M60">
        <f>HYPERLINK("https://dexscreener.com/solana/6PNPCbJcMgH3GQTeQ5YHfxUTwL7PPdWmHhkbxqnPpump?maker=FxmGuTnPjGJKFov99cC2nmaBsiJ7FiKbEmBKwbMKRiY1","https://dexscreener.com/solana/6PNPCbJcMgH3GQTeQ5YHfxUTwL7PPdWmHhkbxqnPpump?maker=FxmGuTnPjGJKFov99cC2nmaBsiJ7FiKbEmBKwbMKRiY1")</f>
        <v/>
      </c>
    </row>
    <row r="61">
      <c r="A61" t="inlineStr">
        <is>
          <t>2EkXL7TMGcQkWDowZogVaB7JewSegJQE4vb9H45ppump</t>
        </is>
      </c>
      <c r="B61" t="inlineStr">
        <is>
          <t>BITCOIN</t>
        </is>
      </c>
      <c r="C61" t="n">
        <v>11</v>
      </c>
      <c r="D61" t="n">
        <v>-12.76</v>
      </c>
      <c r="E61" t="n">
        <v>-0.7</v>
      </c>
      <c r="F61" t="n">
        <v>18.18</v>
      </c>
      <c r="G61" t="n">
        <v>5.42</v>
      </c>
      <c r="H61" t="n">
        <v>4</v>
      </c>
      <c r="I61" t="n">
        <v>1</v>
      </c>
      <c r="J61" t="n">
        <v>-1</v>
      </c>
      <c r="K61" t="n">
        <v>-1</v>
      </c>
      <c r="L61">
        <f>HYPERLINK("https://www.defined.fi/sol/2EkXL7TMGcQkWDowZogVaB7JewSegJQE4vb9H45ppump?maker=FxmGuTnPjGJKFov99cC2nmaBsiJ7FiKbEmBKwbMKRiY1","https://www.defined.fi/sol/2EkXL7TMGcQkWDowZogVaB7JewSegJQE4vb9H45ppump?maker=FxmGuTnPjGJKFov99cC2nmaBsiJ7FiKbEmBKwbMKRiY1")</f>
        <v/>
      </c>
      <c r="M61">
        <f>HYPERLINK("https://dexscreener.com/solana/2EkXL7TMGcQkWDowZogVaB7JewSegJQE4vb9H45ppump?maker=FxmGuTnPjGJKFov99cC2nmaBsiJ7FiKbEmBKwbMKRiY1","https://dexscreener.com/solana/2EkXL7TMGcQkWDowZogVaB7JewSegJQE4vb9H45ppump?maker=FxmGuTnPjGJKFov99cC2nmaBsiJ7FiKbEmBKwbMKRiY1")</f>
        <v/>
      </c>
    </row>
    <row r="62">
      <c r="A62" t="inlineStr">
        <is>
          <t>9WwQBoPS38sv5ZPXaGy6kTzdYbNeHZzm27hkfXrJpump</t>
        </is>
      </c>
      <c r="B62" t="inlineStr">
        <is>
          <t>unknown_9WwQ</t>
        </is>
      </c>
      <c r="C62" t="n">
        <v>22</v>
      </c>
      <c r="D62" t="n">
        <v>0.76</v>
      </c>
      <c r="E62" t="n">
        <v>0.39</v>
      </c>
      <c r="F62" t="n">
        <v>1.97</v>
      </c>
      <c r="G62" t="n">
        <v>2.73</v>
      </c>
      <c r="H62" t="n">
        <v>2</v>
      </c>
      <c r="I62" t="n">
        <v>1</v>
      </c>
      <c r="J62" t="n">
        <v>-1</v>
      </c>
      <c r="K62" t="n">
        <v>-1</v>
      </c>
      <c r="L62">
        <f>HYPERLINK("https://www.defined.fi/sol/9WwQBoPS38sv5ZPXaGy6kTzdYbNeHZzm27hkfXrJpump?maker=FxmGuTnPjGJKFov99cC2nmaBsiJ7FiKbEmBKwbMKRiY1","https://www.defined.fi/sol/9WwQBoPS38sv5ZPXaGy6kTzdYbNeHZzm27hkfXrJpump?maker=FxmGuTnPjGJKFov99cC2nmaBsiJ7FiKbEmBKwbMKRiY1")</f>
        <v/>
      </c>
      <c r="M62">
        <f>HYPERLINK("https://dexscreener.com/solana/9WwQBoPS38sv5ZPXaGy6kTzdYbNeHZzm27hkfXrJpump?maker=FxmGuTnPjGJKFov99cC2nmaBsiJ7FiKbEmBKwbMKRiY1","https://dexscreener.com/solana/9WwQBoPS38sv5ZPXaGy6kTzdYbNeHZzm27hkfXrJpump?maker=FxmGuTnPjGJKFov99cC2nmaBsiJ7FiKbEmBKwbMKRiY1")</f>
        <v/>
      </c>
    </row>
    <row r="63">
      <c r="A63" t="inlineStr">
        <is>
          <t>BABqo6QxKaiKFhB79pW4TZf1WREynqy3MqHbc6WVpump</t>
        </is>
      </c>
      <c r="B63" t="inlineStr">
        <is>
          <t>gm</t>
        </is>
      </c>
      <c r="C63" t="n">
        <v>22</v>
      </c>
      <c r="D63" t="n">
        <v>-0.017</v>
      </c>
      <c r="E63" t="n">
        <v>-1</v>
      </c>
      <c r="F63" t="n">
        <v>4.99</v>
      </c>
      <c r="G63" t="n">
        <v>4.98</v>
      </c>
      <c r="H63" t="n">
        <v>2</v>
      </c>
      <c r="I63" t="n">
        <v>2</v>
      </c>
      <c r="J63" t="n">
        <v>-1</v>
      </c>
      <c r="K63" t="n">
        <v>-1</v>
      </c>
      <c r="L63">
        <f>HYPERLINK("https://www.defined.fi/sol/BABqo6QxKaiKFhB79pW4TZf1WREynqy3MqHbc6WVpump?maker=FxmGuTnPjGJKFov99cC2nmaBsiJ7FiKbEmBKwbMKRiY1","https://www.defined.fi/sol/BABqo6QxKaiKFhB79pW4TZf1WREynqy3MqHbc6WVpump?maker=FxmGuTnPjGJKFov99cC2nmaBsiJ7FiKbEmBKwbMKRiY1")</f>
        <v/>
      </c>
      <c r="M63">
        <f>HYPERLINK("https://dexscreener.com/solana/BABqo6QxKaiKFhB79pW4TZf1WREynqy3MqHbc6WVpump?maker=FxmGuTnPjGJKFov99cC2nmaBsiJ7FiKbEmBKwbMKRiY1","https://dexscreener.com/solana/BABqo6QxKaiKFhB79pW4TZf1WREynqy3MqHbc6WVpump?maker=FxmGuTnPjGJKFov99cC2nmaBsiJ7FiKbEmBKwbMKRiY1")</f>
        <v/>
      </c>
    </row>
    <row r="64">
      <c r="A64" t="inlineStr">
        <is>
          <t>BqERc1DGCaJ1gLiG9ueuPk4xJ6B9zW36RQZLXAva37g7</t>
        </is>
      </c>
      <c r="B64" t="inlineStr">
        <is>
          <t>GM</t>
        </is>
      </c>
      <c r="C64" t="n">
        <v>22</v>
      </c>
      <c r="D64" t="n">
        <v>-1.3</v>
      </c>
      <c r="E64" t="n">
        <v>-0.26</v>
      </c>
      <c r="F64" t="n">
        <v>5</v>
      </c>
      <c r="G64" t="n">
        <v>3.69</v>
      </c>
      <c r="H64" t="n">
        <v>1</v>
      </c>
      <c r="I64" t="n">
        <v>1</v>
      </c>
      <c r="J64" t="n">
        <v>-1</v>
      </c>
      <c r="K64" t="n">
        <v>-1</v>
      </c>
      <c r="L64">
        <f>HYPERLINK("https://www.defined.fi/sol/BqERc1DGCaJ1gLiG9ueuPk4xJ6B9zW36RQZLXAva37g7?maker=FxmGuTnPjGJKFov99cC2nmaBsiJ7FiKbEmBKwbMKRiY1","https://www.defined.fi/sol/BqERc1DGCaJ1gLiG9ueuPk4xJ6B9zW36RQZLXAva37g7?maker=FxmGuTnPjGJKFov99cC2nmaBsiJ7FiKbEmBKwbMKRiY1")</f>
        <v/>
      </c>
      <c r="M64">
        <f>HYPERLINK("https://dexscreener.com/solana/BqERc1DGCaJ1gLiG9ueuPk4xJ6B9zW36RQZLXAva37g7?maker=FxmGuTnPjGJKFov99cC2nmaBsiJ7FiKbEmBKwbMKRiY1","https://dexscreener.com/solana/BqERc1DGCaJ1gLiG9ueuPk4xJ6B9zW36RQZLXAva37g7?maker=FxmGuTnPjGJKFov99cC2nmaBsiJ7FiKbEmBKwbMKRiY1")</f>
        <v/>
      </c>
    </row>
    <row r="65">
      <c r="A65" t="inlineStr">
        <is>
          <t>77RBCP95AFT9XRsx4xuGUHjBQsjcatGYCZ2VXx8Epump</t>
        </is>
      </c>
      <c r="B65" t="inlineStr">
        <is>
          <t>HUAHUA</t>
        </is>
      </c>
      <c r="C65" t="n">
        <v>22</v>
      </c>
      <c r="D65" t="n">
        <v>-16.49</v>
      </c>
      <c r="E65" t="n">
        <v>-0.55</v>
      </c>
      <c r="F65" t="n">
        <v>30.12</v>
      </c>
      <c r="G65" t="n">
        <v>13.63</v>
      </c>
      <c r="H65" t="n">
        <v>1</v>
      </c>
      <c r="I65" t="n">
        <v>1</v>
      </c>
      <c r="J65" t="n">
        <v>-1</v>
      </c>
      <c r="K65" t="n">
        <v>-1</v>
      </c>
      <c r="L65">
        <f>HYPERLINK("https://www.defined.fi/sol/77RBCP95AFT9XRsx4xuGUHjBQsjcatGYCZ2VXx8Epump?maker=FxmGuTnPjGJKFov99cC2nmaBsiJ7FiKbEmBKwbMKRiY1","https://www.defined.fi/sol/77RBCP95AFT9XRsx4xuGUHjBQsjcatGYCZ2VXx8Epump?maker=FxmGuTnPjGJKFov99cC2nmaBsiJ7FiKbEmBKwbMKRiY1")</f>
        <v/>
      </c>
      <c r="M65">
        <f>HYPERLINK("https://dexscreener.com/solana/77RBCP95AFT9XRsx4xuGUHjBQsjcatGYCZ2VXx8Epump?maker=FxmGuTnPjGJKFov99cC2nmaBsiJ7FiKbEmBKwbMKRiY1","https://dexscreener.com/solana/77RBCP95AFT9XRsx4xuGUHjBQsjcatGYCZ2VXx8Epump?maker=FxmGuTnPjGJKFov99cC2nmaBsiJ7FiKbEmBKwbMKRiY1")</f>
        <v/>
      </c>
    </row>
    <row r="66">
      <c r="A66" t="inlineStr">
        <is>
          <t>EaVpfA7RPE4L6EFp6W63udjwUaF9f2indYm6d7Zvpump</t>
        </is>
      </c>
      <c r="B66" t="inlineStr">
        <is>
          <t>$DEMOON</t>
        </is>
      </c>
      <c r="C66" t="n">
        <v>22</v>
      </c>
      <c r="D66" t="n">
        <v>0.398</v>
      </c>
      <c r="E66" t="n">
        <v>0.13</v>
      </c>
      <c r="F66" t="n">
        <v>2.96</v>
      </c>
      <c r="G66" t="n">
        <v>3.36</v>
      </c>
      <c r="H66" t="n">
        <v>1</v>
      </c>
      <c r="I66" t="n">
        <v>1</v>
      </c>
      <c r="J66" t="n">
        <v>-1</v>
      </c>
      <c r="K66" t="n">
        <v>-1</v>
      </c>
      <c r="L66">
        <f>HYPERLINK("https://www.defined.fi/sol/EaVpfA7RPE4L6EFp6W63udjwUaF9f2indYm6d7Zvpump?maker=FxmGuTnPjGJKFov99cC2nmaBsiJ7FiKbEmBKwbMKRiY1","https://www.defined.fi/sol/EaVpfA7RPE4L6EFp6W63udjwUaF9f2indYm6d7Zvpump?maker=FxmGuTnPjGJKFov99cC2nmaBsiJ7FiKbEmBKwbMKRiY1")</f>
        <v/>
      </c>
      <c r="M66">
        <f>HYPERLINK("https://dexscreener.com/solana/EaVpfA7RPE4L6EFp6W63udjwUaF9f2indYm6d7Zvpump?maker=FxmGuTnPjGJKFov99cC2nmaBsiJ7FiKbEmBKwbMKRiY1","https://dexscreener.com/solana/EaVpfA7RPE4L6EFp6W63udjwUaF9f2indYm6d7Zvpump?maker=FxmGuTnPjGJKFov99cC2nmaBsiJ7FiKbEmBKwbMKRiY1")</f>
        <v/>
      </c>
    </row>
    <row r="67">
      <c r="A67" t="inlineStr">
        <is>
          <t>DCmSnfM4hRA9SzBdFXv95HFAV1cZc6tduHcq8Taipump</t>
        </is>
      </c>
      <c r="B67" t="inlineStr">
        <is>
          <t>Mundo</t>
        </is>
      </c>
      <c r="C67" t="n">
        <v>22</v>
      </c>
      <c r="D67" t="n">
        <v>-3</v>
      </c>
      <c r="E67" t="n">
        <v>-0.61</v>
      </c>
      <c r="F67" t="n">
        <v>4.94</v>
      </c>
      <c r="G67" t="n">
        <v>1.94</v>
      </c>
      <c r="H67" t="n">
        <v>1</v>
      </c>
      <c r="I67" t="n">
        <v>1</v>
      </c>
      <c r="J67" t="n">
        <v>-1</v>
      </c>
      <c r="K67" t="n">
        <v>-1</v>
      </c>
      <c r="L67">
        <f>HYPERLINK("https://www.defined.fi/sol/DCmSnfM4hRA9SzBdFXv95HFAV1cZc6tduHcq8Taipump?maker=FxmGuTnPjGJKFov99cC2nmaBsiJ7FiKbEmBKwbMKRiY1","https://www.defined.fi/sol/DCmSnfM4hRA9SzBdFXv95HFAV1cZc6tduHcq8Taipump?maker=FxmGuTnPjGJKFov99cC2nmaBsiJ7FiKbEmBKwbMKRiY1")</f>
        <v/>
      </c>
      <c r="M67">
        <f>HYPERLINK("https://dexscreener.com/solana/DCmSnfM4hRA9SzBdFXv95HFAV1cZc6tduHcq8Taipump?maker=FxmGuTnPjGJKFov99cC2nmaBsiJ7FiKbEmBKwbMKRiY1","https://dexscreener.com/solana/DCmSnfM4hRA9SzBdFXv95HFAV1cZc6tduHcq8Taipump?maker=FxmGuTnPjGJKFov99cC2nmaBsiJ7FiKbEmBKwbMKRiY1")</f>
        <v/>
      </c>
    </row>
    <row r="68">
      <c r="A68" t="inlineStr">
        <is>
          <t>ED5nyyWEzpPPiWimP8vYm7sD7TD3LAt3Q3gRTWHzPJBY</t>
        </is>
      </c>
      <c r="B68" t="inlineStr">
        <is>
          <t>MOODENG</t>
        </is>
      </c>
      <c r="C68" t="n">
        <v>22</v>
      </c>
      <c r="D68" t="n">
        <v>572.26</v>
      </c>
      <c r="E68" t="n">
        <v>3.26</v>
      </c>
      <c r="F68" t="n">
        <v>175.45</v>
      </c>
      <c r="G68" t="n">
        <v>747.72</v>
      </c>
      <c r="H68" t="n">
        <v>0</v>
      </c>
      <c r="I68" t="n">
        <v>9</v>
      </c>
      <c r="J68" t="n">
        <v>-1</v>
      </c>
      <c r="K68" t="n">
        <v>-1</v>
      </c>
      <c r="L68">
        <f>HYPERLINK("https://www.defined.fi/sol/ED5nyyWEzpPPiWimP8vYm7sD7TD3LAt3Q3gRTWHzPJBY?maker=FxmGuTnPjGJKFov99cC2nmaBsiJ7FiKbEmBKwbMKRiY1","https://www.defined.fi/sol/ED5nyyWEzpPPiWimP8vYm7sD7TD3LAt3Q3gRTWHzPJBY?maker=FxmGuTnPjGJKFov99cC2nmaBsiJ7FiKbEmBKwbMKRiY1")</f>
        <v/>
      </c>
      <c r="M68">
        <f>HYPERLINK("https://dexscreener.com/solana/ED5nyyWEzpPPiWimP8vYm7sD7TD3LAt3Q3gRTWHzPJBY?maker=FxmGuTnPjGJKFov99cC2nmaBsiJ7FiKbEmBKwbMKRiY1","https://dexscreener.com/solana/ED5nyyWEzpPPiWimP8vYm7sD7TD3LAt3Q3gRTWHzPJBY?maker=FxmGuTnPjGJKFov99cC2nmaBsiJ7FiKbEmBKwbMKRiY1")</f>
        <v/>
      </c>
    </row>
    <row r="69">
      <c r="A69" t="inlineStr">
        <is>
          <t>J2qBPa9XXiNvodAUN11bsYmkNJLPN3kdduMi1JM2pump</t>
        </is>
      </c>
      <c r="B69" t="inlineStr">
        <is>
          <t>PUDGY</t>
        </is>
      </c>
      <c r="C69" t="n">
        <v>23</v>
      </c>
      <c r="D69" t="n">
        <v>-0.454</v>
      </c>
      <c r="E69" t="n">
        <v>-0.19</v>
      </c>
      <c r="F69" t="n">
        <v>2.35</v>
      </c>
      <c r="G69" t="n">
        <v>1.9</v>
      </c>
      <c r="H69" t="n">
        <v>1</v>
      </c>
      <c r="I69" t="n">
        <v>1</v>
      </c>
      <c r="J69" t="n">
        <v>-1</v>
      </c>
      <c r="K69" t="n">
        <v>-1</v>
      </c>
      <c r="L69">
        <f>HYPERLINK("https://www.defined.fi/sol/J2qBPa9XXiNvodAUN11bsYmkNJLPN3kdduMi1JM2pump?maker=FxmGuTnPjGJKFov99cC2nmaBsiJ7FiKbEmBKwbMKRiY1","https://www.defined.fi/sol/J2qBPa9XXiNvodAUN11bsYmkNJLPN3kdduMi1JM2pump?maker=FxmGuTnPjGJKFov99cC2nmaBsiJ7FiKbEmBKwbMKRiY1")</f>
        <v/>
      </c>
      <c r="M69">
        <f>HYPERLINK("https://dexscreener.com/solana/J2qBPa9XXiNvodAUN11bsYmkNJLPN3kdduMi1JM2pump?maker=FxmGuTnPjGJKFov99cC2nmaBsiJ7FiKbEmBKwbMKRiY1","https://dexscreener.com/solana/J2qBPa9XXiNvodAUN11bsYmkNJLPN3kdduMi1JM2pump?maker=FxmGuTnPjGJKFov99cC2nmaBsiJ7FiKbEmBKwbMKRiY1")</f>
        <v/>
      </c>
    </row>
    <row r="70">
      <c r="A70" t="inlineStr">
        <is>
          <t>FEFwYgVvKaNUMxKaUB7vpoQ9dZkoHAzfHa1p4joXEaKA</t>
        </is>
      </c>
      <c r="B70" t="inlineStr">
        <is>
          <t>JONA</t>
        </is>
      </c>
      <c r="C70" t="n">
        <v>23</v>
      </c>
      <c r="D70" t="n">
        <v>-8.029999999999999</v>
      </c>
      <c r="E70" t="n">
        <v>-0.24</v>
      </c>
      <c r="F70" t="n">
        <v>34.05</v>
      </c>
      <c r="G70" t="n">
        <v>26.02</v>
      </c>
      <c r="H70" t="n">
        <v>2</v>
      </c>
      <c r="I70" t="n">
        <v>1</v>
      </c>
      <c r="J70" t="n">
        <v>-1</v>
      </c>
      <c r="K70" t="n">
        <v>-1</v>
      </c>
      <c r="L70">
        <f>HYPERLINK("https://www.defined.fi/sol/FEFwYgVvKaNUMxKaUB7vpoQ9dZkoHAzfHa1p4joXEaKA?maker=FxmGuTnPjGJKFov99cC2nmaBsiJ7FiKbEmBKwbMKRiY1","https://www.defined.fi/sol/FEFwYgVvKaNUMxKaUB7vpoQ9dZkoHAzfHa1p4joXEaKA?maker=FxmGuTnPjGJKFov99cC2nmaBsiJ7FiKbEmBKwbMKRiY1")</f>
        <v/>
      </c>
      <c r="M70">
        <f>HYPERLINK("https://dexscreener.com/solana/FEFwYgVvKaNUMxKaUB7vpoQ9dZkoHAzfHa1p4joXEaKA?maker=FxmGuTnPjGJKFov99cC2nmaBsiJ7FiKbEmBKwbMKRiY1","https://dexscreener.com/solana/FEFwYgVvKaNUMxKaUB7vpoQ9dZkoHAzfHa1p4joXEaKA?maker=FxmGuTnPjGJKFov99cC2nmaBsiJ7FiKbEmBKwbMKRiY1")</f>
        <v/>
      </c>
    </row>
    <row r="71">
      <c r="A71" t="inlineStr">
        <is>
          <t>CPCd7iEztRBCsJoyPhC2yArnx5EH8MqxbC4jXJCqpump</t>
        </is>
      </c>
      <c r="B71" t="inlineStr">
        <is>
          <t>ChaoChor</t>
        </is>
      </c>
      <c r="C71" t="n">
        <v>23</v>
      </c>
      <c r="D71" t="n">
        <v>-6.06</v>
      </c>
      <c r="E71" t="n">
        <v>-0.42</v>
      </c>
      <c r="F71" t="n">
        <v>14.57</v>
      </c>
      <c r="G71" t="n">
        <v>8.52</v>
      </c>
      <c r="H71" t="n">
        <v>1</v>
      </c>
      <c r="I71" t="n">
        <v>1</v>
      </c>
      <c r="J71" t="n">
        <v>-1</v>
      </c>
      <c r="K71" t="n">
        <v>-1</v>
      </c>
      <c r="L71">
        <f>HYPERLINK("https://www.defined.fi/sol/CPCd7iEztRBCsJoyPhC2yArnx5EH8MqxbC4jXJCqpump?maker=FxmGuTnPjGJKFov99cC2nmaBsiJ7FiKbEmBKwbMKRiY1","https://www.defined.fi/sol/CPCd7iEztRBCsJoyPhC2yArnx5EH8MqxbC4jXJCqpump?maker=FxmGuTnPjGJKFov99cC2nmaBsiJ7FiKbEmBKwbMKRiY1")</f>
        <v/>
      </c>
      <c r="M71">
        <f>HYPERLINK("https://dexscreener.com/solana/CPCd7iEztRBCsJoyPhC2yArnx5EH8MqxbC4jXJCqpump?maker=FxmGuTnPjGJKFov99cC2nmaBsiJ7FiKbEmBKwbMKRiY1","https://dexscreener.com/solana/CPCd7iEztRBCsJoyPhC2yArnx5EH8MqxbC4jXJCqpump?maker=FxmGuTnPjGJKFov99cC2nmaBsiJ7FiKbEmBKwbMKRiY1")</f>
        <v/>
      </c>
    </row>
    <row r="72">
      <c r="A72" t="inlineStr">
        <is>
          <t>9MF7LLuwNAXKUhXAPuS4qWEiooJD89bpPT7ZjEDpump</t>
        </is>
      </c>
      <c r="B72" t="inlineStr">
        <is>
          <t>dogefather</t>
        </is>
      </c>
      <c r="C72" t="n">
        <v>24</v>
      </c>
      <c r="D72" t="n">
        <v>-6.21</v>
      </c>
      <c r="E72" t="n">
        <v>-0.55</v>
      </c>
      <c r="F72" t="n">
        <v>11.38</v>
      </c>
      <c r="G72" t="n">
        <v>5.18</v>
      </c>
      <c r="H72" t="n">
        <v>1</v>
      </c>
      <c r="I72" t="n">
        <v>1</v>
      </c>
      <c r="J72" t="n">
        <v>-1</v>
      </c>
      <c r="K72" t="n">
        <v>-1</v>
      </c>
      <c r="L72">
        <f>HYPERLINK("https://www.defined.fi/sol/9MF7LLuwNAXKUhXAPuS4qWEiooJD89bpPT7ZjEDpump?maker=FxmGuTnPjGJKFov99cC2nmaBsiJ7FiKbEmBKwbMKRiY1","https://www.defined.fi/sol/9MF7LLuwNAXKUhXAPuS4qWEiooJD89bpPT7ZjEDpump?maker=FxmGuTnPjGJKFov99cC2nmaBsiJ7FiKbEmBKwbMKRiY1")</f>
        <v/>
      </c>
      <c r="M72">
        <f>HYPERLINK("https://dexscreener.com/solana/9MF7LLuwNAXKUhXAPuS4qWEiooJD89bpPT7ZjEDpump?maker=FxmGuTnPjGJKFov99cC2nmaBsiJ7FiKbEmBKwbMKRiY1","https://dexscreener.com/solana/9MF7LLuwNAXKUhXAPuS4qWEiooJD89bpPT7ZjEDpump?maker=FxmGuTnPjGJKFov99cC2nmaBsiJ7FiKbEmBKwbMKRiY1")</f>
        <v/>
      </c>
    </row>
    <row r="73">
      <c r="A73" t="inlineStr">
        <is>
          <t>ESVRQ6phc55VCw7sWB6JgW3PeTB6N68kvwjfsMPcpump</t>
        </is>
      </c>
      <c r="B73" t="inlineStr">
        <is>
          <t>omochi</t>
        </is>
      </c>
      <c r="C73" t="n">
        <v>24</v>
      </c>
      <c r="D73" t="n">
        <v>4.69</v>
      </c>
      <c r="E73" t="n">
        <v>0.23</v>
      </c>
      <c r="F73" t="n">
        <v>20.51</v>
      </c>
      <c r="G73" t="n">
        <v>25.2</v>
      </c>
      <c r="H73" t="n">
        <v>1</v>
      </c>
      <c r="I73" t="n">
        <v>1</v>
      </c>
      <c r="J73" t="n">
        <v>-1</v>
      </c>
      <c r="K73" t="n">
        <v>-1</v>
      </c>
      <c r="L73">
        <f>HYPERLINK("https://www.defined.fi/sol/ESVRQ6phc55VCw7sWB6JgW3PeTB6N68kvwjfsMPcpump?maker=FxmGuTnPjGJKFov99cC2nmaBsiJ7FiKbEmBKwbMKRiY1","https://www.defined.fi/sol/ESVRQ6phc55VCw7sWB6JgW3PeTB6N68kvwjfsMPcpump?maker=FxmGuTnPjGJKFov99cC2nmaBsiJ7FiKbEmBKwbMKRiY1")</f>
        <v/>
      </c>
      <c r="M73">
        <f>HYPERLINK("https://dexscreener.com/solana/ESVRQ6phc55VCw7sWB6JgW3PeTB6N68kvwjfsMPcpump?maker=FxmGuTnPjGJKFov99cC2nmaBsiJ7FiKbEmBKwbMKRiY1","https://dexscreener.com/solana/ESVRQ6phc55VCw7sWB6JgW3PeTB6N68kvwjfsMPcpump?maker=FxmGuTnPjGJKFov99cC2nmaBsiJ7FiKbEmBKwbMKRiY1")</f>
        <v/>
      </c>
    </row>
    <row r="74">
      <c r="A74" t="inlineStr">
        <is>
          <t>E44hGtYu12CjDnLAUiP493giG6G6buKFn1M4pzsupump</t>
        </is>
      </c>
      <c r="B74" t="inlineStr">
        <is>
          <t>#Trump</t>
        </is>
      </c>
      <c r="C74" t="n">
        <v>24</v>
      </c>
      <c r="D74" t="n">
        <v>-0.42</v>
      </c>
      <c r="E74" t="n">
        <v>-1</v>
      </c>
      <c r="F74" t="n">
        <v>2.12</v>
      </c>
      <c r="G74" t="n">
        <v>1.7</v>
      </c>
      <c r="H74" t="n">
        <v>1</v>
      </c>
      <c r="I74" t="n">
        <v>1</v>
      </c>
      <c r="J74" t="n">
        <v>-1</v>
      </c>
      <c r="K74" t="n">
        <v>-1</v>
      </c>
      <c r="L74">
        <f>HYPERLINK("https://www.defined.fi/sol/E44hGtYu12CjDnLAUiP493giG6G6buKFn1M4pzsupump?maker=FxmGuTnPjGJKFov99cC2nmaBsiJ7FiKbEmBKwbMKRiY1","https://www.defined.fi/sol/E44hGtYu12CjDnLAUiP493giG6G6buKFn1M4pzsupump?maker=FxmGuTnPjGJKFov99cC2nmaBsiJ7FiKbEmBKwbMKRiY1")</f>
        <v/>
      </c>
      <c r="M74">
        <f>HYPERLINK("https://dexscreener.com/solana/E44hGtYu12CjDnLAUiP493giG6G6buKFn1M4pzsupump?maker=FxmGuTnPjGJKFov99cC2nmaBsiJ7FiKbEmBKwbMKRiY1","https://dexscreener.com/solana/E44hGtYu12CjDnLAUiP493giG6G6buKFn1M4pzsupump?maker=FxmGuTnPjGJKFov99cC2nmaBsiJ7FiKbEmBKwbMKRiY1")</f>
        <v/>
      </c>
    </row>
    <row r="75">
      <c r="A75" t="inlineStr">
        <is>
          <t>8MUWi8ZNR7DP8eRLsQieaGxjKGnv9e9R2dkkNjpQpump</t>
        </is>
      </c>
      <c r="B75" t="inlineStr">
        <is>
          <t>WOW</t>
        </is>
      </c>
      <c r="C75" t="n">
        <v>25</v>
      </c>
      <c r="D75" t="n">
        <v>-0.211</v>
      </c>
      <c r="E75" t="n">
        <v>-0.12</v>
      </c>
      <c r="F75" t="n">
        <v>1.7</v>
      </c>
      <c r="G75" t="n">
        <v>1.49</v>
      </c>
      <c r="H75" t="n">
        <v>1</v>
      </c>
      <c r="I75" t="n">
        <v>1</v>
      </c>
      <c r="J75" t="n">
        <v>-1</v>
      </c>
      <c r="K75" t="n">
        <v>-1</v>
      </c>
      <c r="L75">
        <f>HYPERLINK("https://www.defined.fi/sol/8MUWi8ZNR7DP8eRLsQieaGxjKGnv9e9R2dkkNjpQpump?maker=FxmGuTnPjGJKFov99cC2nmaBsiJ7FiKbEmBKwbMKRiY1","https://www.defined.fi/sol/8MUWi8ZNR7DP8eRLsQieaGxjKGnv9e9R2dkkNjpQpump?maker=FxmGuTnPjGJKFov99cC2nmaBsiJ7FiKbEmBKwbMKRiY1")</f>
        <v/>
      </c>
      <c r="M75">
        <f>HYPERLINK("https://dexscreener.com/solana/8MUWi8ZNR7DP8eRLsQieaGxjKGnv9e9R2dkkNjpQpump?maker=FxmGuTnPjGJKFov99cC2nmaBsiJ7FiKbEmBKwbMKRiY1","https://dexscreener.com/solana/8MUWi8ZNR7DP8eRLsQieaGxjKGnv9e9R2dkkNjpQpump?maker=FxmGuTnPjGJKFov99cC2nmaBsiJ7FiKbEmBKwbMKRiY1")</f>
        <v/>
      </c>
    </row>
    <row r="76">
      <c r="A76" t="inlineStr">
        <is>
          <t>GMai1NvHreNe135cvxya1gHaUJZiT1NAvbJkF4hPHQJ9</t>
        </is>
      </c>
      <c r="B76" t="inlineStr">
        <is>
          <t>GM</t>
        </is>
      </c>
      <c r="C76" t="n">
        <v>25</v>
      </c>
      <c r="D76" t="n">
        <v>-14.77</v>
      </c>
      <c r="E76" t="n">
        <v>-0.19</v>
      </c>
      <c r="F76" t="n">
        <v>69.42</v>
      </c>
      <c r="G76" t="n">
        <v>62.89</v>
      </c>
      <c r="H76" t="n">
        <v>1</v>
      </c>
      <c r="I76" t="n">
        <v>1</v>
      </c>
      <c r="J76" t="n">
        <v>-1</v>
      </c>
      <c r="K76" t="n">
        <v>-1</v>
      </c>
      <c r="L76">
        <f>HYPERLINK("https://www.defined.fi/sol/GMai1NvHreNe135cvxya1gHaUJZiT1NAvbJkF4hPHQJ9?maker=FxmGuTnPjGJKFov99cC2nmaBsiJ7FiKbEmBKwbMKRiY1","https://www.defined.fi/sol/GMai1NvHreNe135cvxya1gHaUJZiT1NAvbJkF4hPHQJ9?maker=FxmGuTnPjGJKFov99cC2nmaBsiJ7FiKbEmBKwbMKRiY1")</f>
        <v/>
      </c>
      <c r="M76">
        <f>HYPERLINK("https://dexscreener.com/solana/GMai1NvHreNe135cvxya1gHaUJZiT1NAvbJkF4hPHQJ9?maker=FxmGuTnPjGJKFov99cC2nmaBsiJ7FiKbEmBKwbMKRiY1","https://dexscreener.com/solana/GMai1NvHreNe135cvxya1gHaUJZiT1NAvbJkF4hPHQJ9?maker=FxmGuTnPjGJKFov99cC2nmaBsiJ7FiKbEmBKwbMKRiY1")</f>
        <v/>
      </c>
    </row>
    <row r="77">
      <c r="A77" t="inlineStr">
        <is>
          <t>BFTM1bi1KUUfJJZpDd7qxxsQn9LZDWxdpLfxvokVpump</t>
        </is>
      </c>
      <c r="B77" t="inlineStr">
        <is>
          <t>unknown_BFTM</t>
        </is>
      </c>
      <c r="C77" t="n">
        <v>26</v>
      </c>
      <c r="D77" t="n">
        <v>0.028</v>
      </c>
      <c r="E77" t="n">
        <v>-1</v>
      </c>
      <c r="F77" t="n">
        <v>1.81</v>
      </c>
      <c r="G77" t="n">
        <v>1.84</v>
      </c>
      <c r="H77" t="n">
        <v>1</v>
      </c>
      <c r="I77" t="n">
        <v>1</v>
      </c>
      <c r="J77" t="n">
        <v>-1</v>
      </c>
      <c r="K77" t="n">
        <v>-1</v>
      </c>
      <c r="L77">
        <f>HYPERLINK("https://www.defined.fi/sol/BFTM1bi1KUUfJJZpDd7qxxsQn9LZDWxdpLfxvokVpump?maker=FxmGuTnPjGJKFov99cC2nmaBsiJ7FiKbEmBKwbMKRiY1","https://www.defined.fi/sol/BFTM1bi1KUUfJJZpDd7qxxsQn9LZDWxdpLfxvokVpump?maker=FxmGuTnPjGJKFov99cC2nmaBsiJ7FiKbEmBKwbMKRiY1")</f>
        <v/>
      </c>
      <c r="M77">
        <f>HYPERLINK("https://dexscreener.com/solana/BFTM1bi1KUUfJJZpDd7qxxsQn9LZDWxdpLfxvokVpump?maker=FxmGuTnPjGJKFov99cC2nmaBsiJ7FiKbEmBKwbMKRiY1","https://dexscreener.com/solana/BFTM1bi1KUUfJJZpDd7qxxsQn9LZDWxdpLfxvokVpump?maker=FxmGuTnPjGJKFov99cC2nmaBsiJ7FiKbEmBKwbMKRiY1")</f>
        <v/>
      </c>
    </row>
    <row r="78">
      <c r="A78" t="inlineStr">
        <is>
          <t>MEW1gQWJ3nEXg2qgERiKu7FAFj79PHvQVREQUzScPP5</t>
        </is>
      </c>
      <c r="B78" t="inlineStr">
        <is>
          <t>MEW</t>
        </is>
      </c>
      <c r="C78" t="n">
        <v>30</v>
      </c>
      <c r="D78" t="n">
        <v>-6.07</v>
      </c>
      <c r="E78" t="n">
        <v>-0.04</v>
      </c>
      <c r="F78" t="n">
        <v>151.11</v>
      </c>
      <c r="G78" t="n">
        <v>145.04</v>
      </c>
      <c r="H78" t="n">
        <v>0</v>
      </c>
      <c r="I78" t="n">
        <v>0</v>
      </c>
      <c r="J78" t="n">
        <v>-1</v>
      </c>
      <c r="K78" t="n">
        <v>-1</v>
      </c>
      <c r="L78">
        <f>HYPERLINK("https://www.defined.fi/sol/MEW1gQWJ3nEXg2qgERiKu7FAFj79PHvQVREQUzScPP5?maker=FxmGuTnPjGJKFov99cC2nmaBsiJ7FiKbEmBKwbMKRiY1","https://www.defined.fi/sol/MEW1gQWJ3nEXg2qgERiKu7FAFj79PHvQVREQUzScPP5?maker=FxmGuTnPjGJKFov99cC2nmaBsiJ7FiKbEmBKwbMKRiY1")</f>
        <v/>
      </c>
      <c r="M78">
        <f>HYPERLINK("https://dexscreener.com/solana/MEW1gQWJ3nEXg2qgERiKu7FAFj79PHvQVREQUzScPP5?maker=FxmGuTnPjGJKFov99cC2nmaBsiJ7FiKbEmBKwbMKRiY1","https://dexscreener.com/solana/MEW1gQWJ3nEXg2qgERiKu7FAFj79PHvQVREQUzScPP5?maker=FxmGuTnPjGJKFov99cC2nmaBsiJ7FiKbEmBKwbMKRiY1")</f>
        <v/>
      </c>
    </row>
    <row r="79">
      <c r="A79" t="inlineStr">
        <is>
          <t>CQLMvmEgM2M2EwsUFDrxTdt4KwxoMQgBz4WK5mcRpump</t>
        </is>
      </c>
      <c r="B79" t="inlineStr">
        <is>
          <t>IMP</t>
        </is>
      </c>
      <c r="C79" t="n">
        <v>31</v>
      </c>
      <c r="D79" t="n">
        <v>-0.6870000000000001</v>
      </c>
      <c r="E79" t="n">
        <v>-1</v>
      </c>
      <c r="F79" t="n">
        <v>1.6</v>
      </c>
      <c r="G79" t="n">
        <v>0.909</v>
      </c>
      <c r="H79" t="n">
        <v>0</v>
      </c>
      <c r="I79" t="n">
        <v>0</v>
      </c>
      <c r="J79" t="n">
        <v>-1</v>
      </c>
      <c r="K79" t="n">
        <v>-1</v>
      </c>
      <c r="L79">
        <f>HYPERLINK("https://www.defined.fi/sol/CQLMvmEgM2M2EwsUFDrxTdt4KwxoMQgBz4WK5mcRpump?maker=FxmGuTnPjGJKFov99cC2nmaBsiJ7FiKbEmBKwbMKRiY1","https://www.defined.fi/sol/CQLMvmEgM2M2EwsUFDrxTdt4KwxoMQgBz4WK5mcRpump?maker=FxmGuTnPjGJKFov99cC2nmaBsiJ7FiKbEmBKwbMKRiY1")</f>
        <v/>
      </c>
      <c r="M79">
        <f>HYPERLINK("https://dexscreener.com/solana/CQLMvmEgM2M2EwsUFDrxTdt4KwxoMQgBz4WK5mcRpump?maker=FxmGuTnPjGJKFov99cC2nmaBsiJ7FiKbEmBKwbMKRiY1","https://dexscreener.com/solana/CQLMvmEgM2M2EwsUFDrxTdt4KwxoMQgBz4WK5mcRpump?maker=FxmGuTnPjGJKFov99cC2nmaBsiJ7FiKbEmBKwbMKRiY1")</f>
        <v/>
      </c>
    </row>
    <row r="80">
      <c r="A80" t="inlineStr">
        <is>
          <t>4rpR4A42oNs9NfQJ8JKEVUKb2NcUXJ8CZpBKkaJquzZ8</t>
        </is>
      </c>
      <c r="B80" t="inlineStr">
        <is>
          <t>deer</t>
        </is>
      </c>
      <c r="C80" t="n">
        <v>31</v>
      </c>
      <c r="D80" t="n">
        <v>0.885</v>
      </c>
      <c r="E80" t="n">
        <v>1.06</v>
      </c>
      <c r="F80" t="n">
        <v>0.838</v>
      </c>
      <c r="G80" t="n">
        <v>1.72</v>
      </c>
      <c r="H80" t="n">
        <v>0</v>
      </c>
      <c r="I80" t="n">
        <v>0</v>
      </c>
      <c r="J80" t="n">
        <v>-1</v>
      </c>
      <c r="K80" t="n">
        <v>-1</v>
      </c>
      <c r="L80">
        <f>HYPERLINK("https://www.defined.fi/sol/4rpR4A42oNs9NfQJ8JKEVUKb2NcUXJ8CZpBKkaJquzZ8?maker=FxmGuTnPjGJKFov99cC2nmaBsiJ7FiKbEmBKwbMKRiY1","https://www.defined.fi/sol/4rpR4A42oNs9NfQJ8JKEVUKb2NcUXJ8CZpBKkaJquzZ8?maker=FxmGuTnPjGJKFov99cC2nmaBsiJ7FiKbEmBKwbMKRiY1")</f>
        <v/>
      </c>
      <c r="M80">
        <f>HYPERLINK("https://dexscreener.com/solana/4rpR4A42oNs9NfQJ8JKEVUKb2NcUXJ8CZpBKkaJquzZ8?maker=FxmGuTnPjGJKFov99cC2nmaBsiJ7FiKbEmBKwbMKRiY1","https://dexscreener.com/solana/4rpR4A42oNs9NfQJ8JKEVUKb2NcUXJ8CZpBKkaJquzZ8?maker=FxmGuTnPjGJKFov99cC2nmaBsiJ7FiKbEmBKwbMKRiY1")</f>
        <v/>
      </c>
    </row>
    <row r="81">
      <c r="A81" t="inlineStr">
        <is>
          <t>Fair3oKKbcrGjcka2tTYQdyS6sYnyyQqbCTTiNmE3WHK</t>
        </is>
      </c>
      <c r="B81" t="inlineStr">
        <is>
          <t>$FAIR</t>
        </is>
      </c>
      <c r="C81" t="n">
        <v>34</v>
      </c>
      <c r="D81" t="n">
        <v>-1.35</v>
      </c>
      <c r="E81" t="n">
        <v>-0.1</v>
      </c>
      <c r="F81" t="n">
        <v>12.94</v>
      </c>
      <c r="G81" t="n">
        <v>11.59</v>
      </c>
      <c r="H81" t="n">
        <v>0</v>
      </c>
      <c r="I81" t="n">
        <v>0</v>
      </c>
      <c r="J81" t="n">
        <v>-1</v>
      </c>
      <c r="K81" t="n">
        <v>-1</v>
      </c>
      <c r="L81">
        <f>HYPERLINK("https://www.defined.fi/sol/Fair3oKKbcrGjcka2tTYQdyS6sYnyyQqbCTTiNmE3WHK?maker=FxmGuTnPjGJKFov99cC2nmaBsiJ7FiKbEmBKwbMKRiY1","https://www.defined.fi/sol/Fair3oKKbcrGjcka2tTYQdyS6sYnyyQqbCTTiNmE3WHK?maker=FxmGuTnPjGJKFov99cC2nmaBsiJ7FiKbEmBKwbMKRiY1")</f>
        <v/>
      </c>
      <c r="M81">
        <f>HYPERLINK("https://dexscreener.com/solana/Fair3oKKbcrGjcka2tTYQdyS6sYnyyQqbCTTiNmE3WHK?maker=FxmGuTnPjGJKFov99cC2nmaBsiJ7FiKbEmBKwbMKRiY1","https://dexscreener.com/solana/Fair3oKKbcrGjcka2tTYQdyS6sYnyyQqbCTTiNmE3WHK?maker=FxmGuTnPjGJKFov99cC2nmaBsiJ7FiKbEmBKwbMKRiY1")</f>
        <v/>
      </c>
    </row>
    <row r="82">
      <c r="A82" t="inlineStr">
        <is>
          <t>EP6vGuEcyRXqCyogcs8RtxVzKDCeRcA18fdzu4ANpump</t>
        </is>
      </c>
      <c r="B82" t="inlineStr">
        <is>
          <t>Mary</t>
        </is>
      </c>
      <c r="C82" t="n">
        <v>34</v>
      </c>
      <c r="D82" t="n">
        <v>0.102</v>
      </c>
      <c r="E82" t="n">
        <v>-1</v>
      </c>
      <c r="F82" t="n">
        <v>1.62</v>
      </c>
      <c r="G82" t="n">
        <v>1.72</v>
      </c>
      <c r="H82" t="n">
        <v>0</v>
      </c>
      <c r="I82" t="n">
        <v>0</v>
      </c>
      <c r="J82" t="n">
        <v>-1</v>
      </c>
      <c r="K82" t="n">
        <v>-1</v>
      </c>
      <c r="L82">
        <f>HYPERLINK("https://www.defined.fi/sol/EP6vGuEcyRXqCyogcs8RtxVzKDCeRcA18fdzu4ANpump?maker=FxmGuTnPjGJKFov99cC2nmaBsiJ7FiKbEmBKwbMKRiY1","https://www.defined.fi/sol/EP6vGuEcyRXqCyogcs8RtxVzKDCeRcA18fdzu4ANpump?maker=FxmGuTnPjGJKFov99cC2nmaBsiJ7FiKbEmBKwbMKRiY1")</f>
        <v/>
      </c>
      <c r="M82">
        <f>HYPERLINK("https://dexscreener.com/solana/EP6vGuEcyRXqCyogcs8RtxVzKDCeRcA18fdzu4ANpump?maker=FxmGuTnPjGJKFov99cC2nmaBsiJ7FiKbEmBKwbMKRiY1","https://dexscreener.com/solana/EP6vGuEcyRXqCyogcs8RtxVzKDCeRcA18fdzu4ANpump?maker=FxmGuTnPjGJKFov99cC2nmaBsiJ7FiKbEmBKwbMKRiY1")</f>
        <v/>
      </c>
    </row>
    <row r="83">
      <c r="A83" t="inlineStr">
        <is>
          <t>EFMQDZCGy7TAg2mPxdxW7dWkfYCUqioEh53vog9jpump</t>
        </is>
      </c>
      <c r="B83" t="inlineStr">
        <is>
          <t>BAE</t>
        </is>
      </c>
      <c r="C83" t="n">
        <v>37</v>
      </c>
      <c r="D83" t="n">
        <v>-0.573</v>
      </c>
      <c r="E83" t="n">
        <v>-0.14</v>
      </c>
      <c r="F83" t="n">
        <v>4.26</v>
      </c>
      <c r="G83" t="n">
        <v>3.69</v>
      </c>
      <c r="H83" t="n">
        <v>0</v>
      </c>
      <c r="I83" t="n">
        <v>0</v>
      </c>
      <c r="J83" t="n">
        <v>-1</v>
      </c>
      <c r="K83" t="n">
        <v>-1</v>
      </c>
      <c r="L83">
        <f>HYPERLINK("https://www.defined.fi/sol/EFMQDZCGy7TAg2mPxdxW7dWkfYCUqioEh53vog9jpump?maker=FxmGuTnPjGJKFov99cC2nmaBsiJ7FiKbEmBKwbMKRiY1","https://www.defined.fi/sol/EFMQDZCGy7TAg2mPxdxW7dWkfYCUqioEh53vog9jpump?maker=FxmGuTnPjGJKFov99cC2nmaBsiJ7FiKbEmBKwbMKRiY1")</f>
        <v/>
      </c>
      <c r="M83">
        <f>HYPERLINK("https://dexscreener.com/solana/EFMQDZCGy7TAg2mPxdxW7dWkfYCUqioEh53vog9jpump?maker=FxmGuTnPjGJKFov99cC2nmaBsiJ7FiKbEmBKwbMKRiY1","https://dexscreener.com/solana/EFMQDZCGy7TAg2mPxdxW7dWkfYCUqioEh53vog9jpump?maker=FxmGuTnPjGJKFov99cC2nmaBsiJ7FiKbEmBKwbMKRiY1")</f>
        <v/>
      </c>
    </row>
    <row r="84">
      <c r="A84" t="inlineStr">
        <is>
          <t>8LqMCs9CAHu86by2CQhQVoeRQWKdL2J8XfK4A1ghpump</t>
        </is>
      </c>
      <c r="B84" t="inlineStr">
        <is>
          <t>brat</t>
        </is>
      </c>
      <c r="C84" t="n">
        <v>42</v>
      </c>
      <c r="D84" t="n">
        <v>0.405</v>
      </c>
      <c r="E84" t="n">
        <v>0.25</v>
      </c>
      <c r="F84" t="n">
        <v>1.6</v>
      </c>
      <c r="G84" t="n">
        <v>2</v>
      </c>
      <c r="H84" t="n">
        <v>0</v>
      </c>
      <c r="I84" t="n">
        <v>0</v>
      </c>
      <c r="J84" t="n">
        <v>-1</v>
      </c>
      <c r="K84" t="n">
        <v>-1</v>
      </c>
      <c r="L84">
        <f>HYPERLINK("https://www.defined.fi/sol/8LqMCs9CAHu86by2CQhQVoeRQWKdL2J8XfK4A1ghpump?maker=FxmGuTnPjGJKFov99cC2nmaBsiJ7FiKbEmBKwbMKRiY1","https://www.defined.fi/sol/8LqMCs9CAHu86by2CQhQVoeRQWKdL2J8XfK4A1ghpump?maker=FxmGuTnPjGJKFov99cC2nmaBsiJ7FiKbEmBKwbMKRiY1")</f>
        <v/>
      </c>
      <c r="M84">
        <f>HYPERLINK("https://dexscreener.com/solana/8LqMCs9CAHu86by2CQhQVoeRQWKdL2J8XfK4A1ghpump?maker=FxmGuTnPjGJKFov99cC2nmaBsiJ7FiKbEmBKwbMKRiY1","https://dexscreener.com/solana/8LqMCs9CAHu86by2CQhQVoeRQWKdL2J8XfK4A1ghpump?maker=FxmGuTnPjGJKFov99cC2nmaBsiJ7FiKbEmBKwbMKRiY1")</f>
        <v/>
      </c>
    </row>
    <row r="85">
      <c r="A85" t="inlineStr">
        <is>
          <t>5mmh4SomqR8Uedmgw4nFgUCZM69hDCzgo6N4tbEypump</t>
        </is>
      </c>
      <c r="B85" t="inlineStr">
        <is>
          <t>unknown_5mmh</t>
        </is>
      </c>
      <c r="C85" t="n">
        <v>43</v>
      </c>
      <c r="D85" t="n">
        <v>1.02</v>
      </c>
      <c r="E85" t="n">
        <v>0.63</v>
      </c>
      <c r="F85" t="n">
        <v>1.62</v>
      </c>
      <c r="G85" t="n">
        <v>2.65</v>
      </c>
      <c r="H85" t="n">
        <v>0</v>
      </c>
      <c r="I85" t="n">
        <v>0</v>
      </c>
      <c r="J85" t="n">
        <v>-1</v>
      </c>
      <c r="K85" t="n">
        <v>-1</v>
      </c>
      <c r="L85">
        <f>HYPERLINK("https://www.defined.fi/sol/5mmh4SomqR8Uedmgw4nFgUCZM69hDCzgo6N4tbEypump?maker=FxmGuTnPjGJKFov99cC2nmaBsiJ7FiKbEmBKwbMKRiY1","https://www.defined.fi/sol/5mmh4SomqR8Uedmgw4nFgUCZM69hDCzgo6N4tbEypump?maker=FxmGuTnPjGJKFov99cC2nmaBsiJ7FiKbEmBKwbMKRiY1")</f>
        <v/>
      </c>
      <c r="M85">
        <f>HYPERLINK("https://dexscreener.com/solana/5mmh4SomqR8Uedmgw4nFgUCZM69hDCzgo6N4tbEypump?maker=FxmGuTnPjGJKFov99cC2nmaBsiJ7FiKbEmBKwbMKRiY1","https://dexscreener.com/solana/5mmh4SomqR8Uedmgw4nFgUCZM69hDCzgo6N4tbEypump?maker=FxmGuTnPjGJKFov99cC2nmaBsiJ7FiKbEmBKwbMKRiY1")</f>
        <v/>
      </c>
    </row>
    <row r="86">
      <c r="A86" t="inlineStr">
        <is>
          <t>28LXg7fF28mquc9ymQ7rbkwSi13z5YB9usKquYNYaLzG</t>
        </is>
      </c>
      <c r="B86" t="inlineStr">
        <is>
          <t>PUPRUFFLE</t>
        </is>
      </c>
      <c r="C86" t="n">
        <v>43</v>
      </c>
      <c r="D86" t="n">
        <v>0.041</v>
      </c>
      <c r="E86" t="n">
        <v>0.03</v>
      </c>
      <c r="F86" t="n">
        <v>1.61</v>
      </c>
      <c r="G86" t="n">
        <v>1.65</v>
      </c>
      <c r="H86" t="n">
        <v>0</v>
      </c>
      <c r="I86" t="n">
        <v>0</v>
      </c>
      <c r="J86" t="n">
        <v>-1</v>
      </c>
      <c r="K86" t="n">
        <v>-1</v>
      </c>
      <c r="L86">
        <f>HYPERLINK("https://www.defined.fi/sol/28LXg7fF28mquc9ymQ7rbkwSi13z5YB9usKquYNYaLzG?maker=FxmGuTnPjGJKFov99cC2nmaBsiJ7FiKbEmBKwbMKRiY1","https://www.defined.fi/sol/28LXg7fF28mquc9ymQ7rbkwSi13z5YB9usKquYNYaLzG?maker=FxmGuTnPjGJKFov99cC2nmaBsiJ7FiKbEmBKwbMKRiY1")</f>
        <v/>
      </c>
      <c r="M86">
        <f>HYPERLINK("https://dexscreener.com/solana/28LXg7fF28mquc9ymQ7rbkwSi13z5YB9usKquYNYaLzG?maker=FxmGuTnPjGJKFov99cC2nmaBsiJ7FiKbEmBKwbMKRiY1","https://dexscreener.com/solana/28LXg7fF28mquc9ymQ7rbkwSi13z5YB9usKquYNYaLzG?maker=FxmGuTnPjGJKFov99cC2nmaBsiJ7FiKbEmBKwbMKRiY1")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2024-10-20T15:37:32Z</dcterms:created>
  <dcterms:modified xsi:type="dcterms:W3CDTF">2024-10-20T15:37:32Z</dcterms:modified>
</cp:coreProperties>
</file>