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4asJDAt1UEGgRGSZCRsjDjwncqRvLQF3iHtYzszvHXUy</t>
        </is>
      </c>
      <c r="B2" t="inlineStr">
        <is>
          <t>ActII</t>
        </is>
      </c>
      <c r="C2" t="n">
        <v>0</v>
      </c>
      <c r="D2" t="n">
        <v>0.856</v>
      </c>
      <c r="E2" t="n">
        <v>0.25</v>
      </c>
      <c r="F2" t="n">
        <v>3.45</v>
      </c>
      <c r="G2" t="n">
        <v>4.3</v>
      </c>
      <c r="H2" t="n">
        <v>3</v>
      </c>
      <c r="I2" t="n">
        <v>2</v>
      </c>
      <c r="J2" t="n">
        <v>-1</v>
      </c>
      <c r="K2" t="n">
        <v>-1</v>
      </c>
      <c r="L2">
        <f>HYPERLINK("https://www.defined.fi/sol/4asJDAt1UEGgRGSZCRsjDjwncqRvLQF3iHtYzszvHXUy?maker=FbD4DjmZ3jix4w1Ewabx8TNv9xFjkY5YpkTZLtJAzo8s","https://www.defined.fi/sol/4asJDAt1UEGgRGSZCRsjDjwncqRvLQF3iHtYzszvHXUy?maker=FbD4DjmZ3jix4w1Ewabx8TNv9xFjkY5YpkTZLtJAzo8s")</f>
        <v/>
      </c>
      <c r="M2">
        <f>HYPERLINK("https://dexscreener.com/solana/4asJDAt1UEGgRGSZCRsjDjwncqRvLQF3iHtYzszvHXUy?maker=FbD4DjmZ3jix4w1Ewabx8TNv9xFjkY5YpkTZLtJAzo8s","https://dexscreener.com/solana/4asJDAt1UEGgRGSZCRsjDjwncqRvLQF3iHtYzszvHXUy?maker=FbD4DjmZ3jix4w1Ewabx8TNv9xFjkY5YpkTZLtJAzo8s")</f>
        <v/>
      </c>
    </row>
    <row r="3">
      <c r="A3" t="inlineStr">
        <is>
          <t>8dS6o1xgFe7eKRZY7SpefhsjbVuivhA3uwVuAERSpump</t>
        </is>
      </c>
      <c r="B3" t="inlineStr">
        <is>
          <t>sentient</t>
        </is>
      </c>
      <c r="C3" t="n">
        <v>0</v>
      </c>
      <c r="D3" t="n">
        <v>-0.9379999999999999</v>
      </c>
      <c r="E3" t="n">
        <v>-0.06</v>
      </c>
      <c r="F3" t="n">
        <v>14.81</v>
      </c>
      <c r="G3" t="n">
        <v>13.87</v>
      </c>
      <c r="H3" t="n">
        <v>2</v>
      </c>
      <c r="I3" t="n">
        <v>2</v>
      </c>
      <c r="J3" t="n">
        <v>-1</v>
      </c>
      <c r="K3" t="n">
        <v>-1</v>
      </c>
      <c r="L3">
        <f>HYPERLINK("https://www.defined.fi/sol/8dS6o1xgFe7eKRZY7SpefhsjbVuivhA3uwVuAERSpump?maker=FbD4DjmZ3jix4w1Ewabx8TNv9xFjkY5YpkTZLtJAzo8s","https://www.defined.fi/sol/8dS6o1xgFe7eKRZY7SpefhsjbVuivhA3uwVuAERSpump?maker=FbD4DjmZ3jix4w1Ewabx8TNv9xFjkY5YpkTZLtJAzo8s")</f>
        <v/>
      </c>
      <c r="M3">
        <f>HYPERLINK("https://dexscreener.com/solana/8dS6o1xgFe7eKRZY7SpefhsjbVuivhA3uwVuAERSpump?maker=FbD4DjmZ3jix4w1Ewabx8TNv9xFjkY5YpkTZLtJAzo8s","https://dexscreener.com/solana/8dS6o1xgFe7eKRZY7SpefhsjbVuivhA3uwVuAERSpump?maker=FbD4DjmZ3jix4w1Ewabx8TNv9xFjkY5YpkTZLtJAzo8s")</f>
        <v/>
      </c>
    </row>
    <row r="4">
      <c r="A4" t="inlineStr">
        <is>
          <t>54SrmgogF1cZQJ2SLwnnm8pg2RzJfk7RYdZJKYvkpump</t>
        </is>
      </c>
      <c r="B4" t="inlineStr">
        <is>
          <t>SENTIENT</t>
        </is>
      </c>
      <c r="C4" t="n">
        <v>0</v>
      </c>
      <c r="D4" t="n">
        <v>-0.289</v>
      </c>
      <c r="E4" t="n">
        <v>-1</v>
      </c>
      <c r="F4" t="n">
        <v>0.972</v>
      </c>
      <c r="G4" t="n">
        <v>0.6830000000000001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HYPERLINK("https://www.defined.fi/sol/54SrmgogF1cZQJ2SLwnnm8pg2RzJfk7RYdZJKYvkpump?maker=FbD4DjmZ3jix4w1Ewabx8TNv9xFjkY5YpkTZLtJAzo8s","https://www.defined.fi/sol/54SrmgogF1cZQJ2SLwnnm8pg2RzJfk7RYdZJKYvkpump?maker=FbD4DjmZ3jix4w1Ewabx8TNv9xFjkY5YpkTZLtJAzo8s")</f>
        <v/>
      </c>
      <c r="M4">
        <f>HYPERLINK("https://dexscreener.com/solana/54SrmgogF1cZQJ2SLwnnm8pg2RzJfk7RYdZJKYvkpump?maker=FbD4DjmZ3jix4w1Ewabx8TNv9xFjkY5YpkTZLtJAzo8s","https://dexscreener.com/solana/54SrmgogF1cZQJ2SLwnnm8pg2RzJfk7RYdZJKYvkpump?maker=FbD4DjmZ3jix4w1Ewabx8TNv9xFjkY5YpkTZLtJAzo8s")</f>
        <v/>
      </c>
    </row>
    <row r="5">
      <c r="A5" t="inlineStr">
        <is>
          <t>ARsCi5hR6PV6Vevh1mBHrY27nLci7qgnjMBF25Dvpump</t>
        </is>
      </c>
      <c r="B5" t="inlineStr">
        <is>
          <t>hhaver</t>
        </is>
      </c>
      <c r="C5" t="n">
        <v>0</v>
      </c>
      <c r="D5" t="n">
        <v>-0.12</v>
      </c>
      <c r="E5" t="n">
        <v>-1</v>
      </c>
      <c r="F5" t="n">
        <v>0.969</v>
      </c>
      <c r="G5" t="n">
        <v>0.849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HYPERLINK("https://www.defined.fi/sol/ARsCi5hR6PV6Vevh1mBHrY27nLci7qgnjMBF25Dvpump?maker=FbD4DjmZ3jix4w1Ewabx8TNv9xFjkY5YpkTZLtJAzo8s","https://www.defined.fi/sol/ARsCi5hR6PV6Vevh1mBHrY27nLci7qgnjMBF25Dvpump?maker=FbD4DjmZ3jix4w1Ewabx8TNv9xFjkY5YpkTZLtJAzo8s")</f>
        <v/>
      </c>
      <c r="M5">
        <f>HYPERLINK("https://dexscreener.com/solana/ARsCi5hR6PV6Vevh1mBHrY27nLci7qgnjMBF25Dvpump?maker=FbD4DjmZ3jix4w1Ewabx8TNv9xFjkY5YpkTZLtJAzo8s","https://dexscreener.com/solana/ARsCi5hR6PV6Vevh1mBHrY27nLci7qgnjMBF25Dvpump?maker=FbD4DjmZ3jix4w1Ewabx8TNv9xFjkY5YpkTZLtJAzo8s")</f>
        <v/>
      </c>
    </row>
    <row r="6">
      <c r="A6" t="inlineStr">
        <is>
          <t>BFjyo4WuNaoKw19GHD8oEBTSYnHE7Feo2ivhbFYBpump</t>
        </is>
      </c>
      <c r="B6" t="inlineStr">
        <is>
          <t>entity</t>
        </is>
      </c>
      <c r="C6" t="n">
        <v>0</v>
      </c>
      <c r="D6" t="n">
        <v>-0.242</v>
      </c>
      <c r="E6" t="n">
        <v>-1</v>
      </c>
      <c r="F6" t="n">
        <v>1.93</v>
      </c>
      <c r="G6" t="n">
        <v>1.69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HYPERLINK("https://www.defined.fi/sol/BFjyo4WuNaoKw19GHD8oEBTSYnHE7Feo2ivhbFYBpump?maker=FbD4DjmZ3jix4w1Ewabx8TNv9xFjkY5YpkTZLtJAzo8s","https://www.defined.fi/sol/BFjyo4WuNaoKw19GHD8oEBTSYnHE7Feo2ivhbFYBpump?maker=FbD4DjmZ3jix4w1Ewabx8TNv9xFjkY5YpkTZLtJAzo8s")</f>
        <v/>
      </c>
      <c r="M6">
        <f>HYPERLINK("https://dexscreener.com/solana/BFjyo4WuNaoKw19GHD8oEBTSYnHE7Feo2ivhbFYBpump?maker=FbD4DjmZ3jix4w1Ewabx8TNv9xFjkY5YpkTZLtJAzo8s","https://dexscreener.com/solana/BFjyo4WuNaoKw19GHD8oEBTSYnHE7Feo2ivhbFYBpump?maker=FbD4DjmZ3jix4w1Ewabx8TNv9xFjkY5YpkTZLtJAzo8s")</f>
        <v/>
      </c>
    </row>
    <row r="7">
      <c r="A7" t="inlineStr">
        <is>
          <t>9wtFqbMCFDLwgEboVs3WJhVG2VgwdFBo3osqtqgXpump</t>
        </is>
      </c>
      <c r="B7" t="inlineStr">
        <is>
          <t>TEAPOT</t>
        </is>
      </c>
      <c r="C7" t="n">
        <v>0</v>
      </c>
      <c r="D7" t="n">
        <v>-0.333</v>
      </c>
      <c r="E7" t="n">
        <v>-0.11</v>
      </c>
      <c r="F7" t="n">
        <v>2.93</v>
      </c>
      <c r="G7" t="n">
        <v>2.59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HYPERLINK("https://www.defined.fi/sol/9wtFqbMCFDLwgEboVs3WJhVG2VgwdFBo3osqtqgXpump?maker=FbD4DjmZ3jix4w1Ewabx8TNv9xFjkY5YpkTZLtJAzo8s","https://www.defined.fi/sol/9wtFqbMCFDLwgEboVs3WJhVG2VgwdFBo3osqtqgXpump?maker=FbD4DjmZ3jix4w1Ewabx8TNv9xFjkY5YpkTZLtJAzo8s")</f>
        <v/>
      </c>
      <c r="M7">
        <f>HYPERLINK("https://dexscreener.com/solana/9wtFqbMCFDLwgEboVs3WJhVG2VgwdFBo3osqtqgXpump?maker=FbD4DjmZ3jix4w1Ewabx8TNv9xFjkY5YpkTZLtJAzo8s","https://dexscreener.com/solana/9wtFqbMCFDLwgEboVs3WJhVG2VgwdFBo3osqtqgXpump?maker=FbD4DjmZ3jix4w1Ewabx8TNv9xFjkY5YpkTZLtJAzo8s")</f>
        <v/>
      </c>
    </row>
    <row r="8">
      <c r="A8" t="inlineStr">
        <is>
          <t>ryEoV2iKy7HeUmm79iob8hL4ppw1bQz3hYAtjJCC3Kg</t>
        </is>
      </c>
      <c r="B8" t="inlineStr">
        <is>
          <t>AI</t>
        </is>
      </c>
      <c r="C8" t="n">
        <v>0</v>
      </c>
      <c r="D8" t="n">
        <v>-0.005</v>
      </c>
      <c r="E8" t="n">
        <v>-0.01</v>
      </c>
      <c r="F8" t="n">
        <v>0.97</v>
      </c>
      <c r="G8" t="n">
        <v>0.966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HYPERLINK("https://www.defined.fi/sol/ryEoV2iKy7HeUmm79iob8hL4ppw1bQz3hYAtjJCC3Kg?maker=FbD4DjmZ3jix4w1Ewabx8TNv9xFjkY5YpkTZLtJAzo8s","https://www.defined.fi/sol/ryEoV2iKy7HeUmm79iob8hL4ppw1bQz3hYAtjJCC3Kg?maker=FbD4DjmZ3jix4w1Ewabx8TNv9xFjkY5YpkTZLtJAzo8s")</f>
        <v/>
      </c>
      <c r="M8">
        <f>HYPERLINK("https://dexscreener.com/solana/ryEoV2iKy7HeUmm79iob8hL4ppw1bQz3hYAtjJCC3Kg?maker=FbD4DjmZ3jix4w1Ewabx8TNv9xFjkY5YpkTZLtJAzo8s","https://dexscreener.com/solana/ryEoV2iKy7HeUmm79iob8hL4ppw1bQz3hYAtjJCC3Kg?maker=FbD4DjmZ3jix4w1Ewabx8TNv9xFjkY5YpkTZLtJAzo8s")</f>
        <v/>
      </c>
    </row>
    <row r="9">
      <c r="A9" t="inlineStr">
        <is>
          <t>BSVQCXae3LUCjGhksyZGHfEFp9LMEVxBvtbL9sWLpump</t>
        </is>
      </c>
      <c r="B9" t="inlineStr">
        <is>
          <t>IMB5100</t>
        </is>
      </c>
      <c r="C9" t="n">
        <v>0</v>
      </c>
      <c r="D9" t="n">
        <v>-0.092</v>
      </c>
      <c r="E9" t="n">
        <v>-1</v>
      </c>
      <c r="F9" t="n">
        <v>0.959</v>
      </c>
      <c r="G9" t="n">
        <v>0.867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HYPERLINK("https://www.defined.fi/sol/BSVQCXae3LUCjGhksyZGHfEFp9LMEVxBvtbL9sWLpump?maker=FbD4DjmZ3jix4w1Ewabx8TNv9xFjkY5YpkTZLtJAzo8s","https://www.defined.fi/sol/BSVQCXae3LUCjGhksyZGHfEFp9LMEVxBvtbL9sWLpump?maker=FbD4DjmZ3jix4w1Ewabx8TNv9xFjkY5YpkTZLtJAzo8s")</f>
        <v/>
      </c>
      <c r="M9">
        <f>HYPERLINK("https://dexscreener.com/solana/BSVQCXae3LUCjGhksyZGHfEFp9LMEVxBvtbL9sWLpump?maker=FbD4DjmZ3jix4w1Ewabx8TNv9xFjkY5YpkTZLtJAzo8s","https://dexscreener.com/solana/BSVQCXae3LUCjGhksyZGHfEFp9LMEVxBvtbL9sWLpump?maker=FbD4DjmZ3jix4w1Ewabx8TNv9xFjkY5YpkTZLtJAzo8s")</f>
        <v/>
      </c>
    </row>
    <row r="10">
      <c r="A10" t="inlineStr">
        <is>
          <t>6Q5ExYgR5KoWamxhSsdwneqpbXhYQzu9ZA5StxWCpump</t>
        </is>
      </c>
      <c r="B10" t="inlineStr">
        <is>
          <t>GIAAI</t>
        </is>
      </c>
      <c r="C10" t="n">
        <v>0</v>
      </c>
      <c r="D10" t="n">
        <v>-0.067</v>
      </c>
      <c r="E10" t="n">
        <v>-1</v>
      </c>
      <c r="F10" t="n">
        <v>0.957</v>
      </c>
      <c r="G10" t="n">
        <v>0.89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HYPERLINK("https://www.defined.fi/sol/6Q5ExYgR5KoWamxhSsdwneqpbXhYQzu9ZA5StxWCpump?maker=FbD4DjmZ3jix4w1Ewabx8TNv9xFjkY5YpkTZLtJAzo8s","https://www.defined.fi/sol/6Q5ExYgR5KoWamxhSsdwneqpbXhYQzu9ZA5StxWCpump?maker=FbD4DjmZ3jix4w1Ewabx8TNv9xFjkY5YpkTZLtJAzo8s")</f>
        <v/>
      </c>
      <c r="M10">
        <f>HYPERLINK("https://dexscreener.com/solana/6Q5ExYgR5KoWamxhSsdwneqpbXhYQzu9ZA5StxWCpump?maker=FbD4DjmZ3jix4w1Ewabx8TNv9xFjkY5YpkTZLtJAzo8s","https://dexscreener.com/solana/6Q5ExYgR5KoWamxhSsdwneqpbXhYQzu9ZA5StxWCpump?maker=FbD4DjmZ3jix4w1Ewabx8TNv9xFjkY5YpkTZLtJAzo8s")</f>
        <v/>
      </c>
    </row>
    <row r="11">
      <c r="A11" t="inlineStr">
        <is>
          <t>5tigxJnvJRZPZbrh8zACstyttK4TJYzbbxyiiDoppump</t>
        </is>
      </c>
      <c r="B11" t="inlineStr">
        <is>
          <t>Divine</t>
        </is>
      </c>
      <c r="C11" t="n">
        <v>0</v>
      </c>
      <c r="D11" t="n">
        <v>-0.07199999999999999</v>
      </c>
      <c r="E11" t="n">
        <v>-1</v>
      </c>
      <c r="F11" t="n">
        <v>1.01</v>
      </c>
      <c r="G11" t="n">
        <v>0.9399999999999999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HYPERLINK("https://www.defined.fi/sol/5tigxJnvJRZPZbrh8zACstyttK4TJYzbbxyiiDoppump?maker=FbD4DjmZ3jix4w1Ewabx8TNv9xFjkY5YpkTZLtJAzo8s","https://www.defined.fi/sol/5tigxJnvJRZPZbrh8zACstyttK4TJYzbbxyiiDoppump?maker=FbD4DjmZ3jix4w1Ewabx8TNv9xFjkY5YpkTZLtJAzo8s")</f>
        <v/>
      </c>
      <c r="M11">
        <f>HYPERLINK("https://dexscreener.com/solana/5tigxJnvJRZPZbrh8zACstyttK4TJYzbbxyiiDoppump?maker=FbD4DjmZ3jix4w1Ewabx8TNv9xFjkY5YpkTZLtJAzo8s","https://dexscreener.com/solana/5tigxJnvJRZPZbrh8zACstyttK4TJYzbbxyiiDoppump?maker=FbD4DjmZ3jix4w1Ewabx8TNv9xFjkY5YpkTZLtJAzo8s")</f>
        <v/>
      </c>
    </row>
    <row r="12">
      <c r="A12" t="inlineStr">
        <is>
          <t>CJQdUmGyM2FJNkobY4WsG3KMzZrWAGegX1gpJtLspump</t>
        </is>
      </c>
      <c r="B12" t="inlineStr">
        <is>
          <t>KROMEM</t>
        </is>
      </c>
      <c r="C12" t="n">
        <v>0</v>
      </c>
      <c r="D12" t="n">
        <v>-0.09</v>
      </c>
      <c r="E12" t="n">
        <v>-0.03</v>
      </c>
      <c r="F12" t="n">
        <v>2.9</v>
      </c>
      <c r="G12" t="n">
        <v>2.81</v>
      </c>
      <c r="H12" t="n">
        <v>3</v>
      </c>
      <c r="I12" t="n">
        <v>2</v>
      </c>
      <c r="J12" t="n">
        <v>-1</v>
      </c>
      <c r="K12" t="n">
        <v>-1</v>
      </c>
      <c r="L12">
        <f>HYPERLINK("https://www.defined.fi/sol/CJQdUmGyM2FJNkobY4WsG3KMzZrWAGegX1gpJtLspump?maker=FbD4DjmZ3jix4w1Ewabx8TNv9xFjkY5YpkTZLtJAzo8s","https://www.defined.fi/sol/CJQdUmGyM2FJNkobY4WsG3KMzZrWAGegX1gpJtLspump?maker=FbD4DjmZ3jix4w1Ewabx8TNv9xFjkY5YpkTZLtJAzo8s")</f>
        <v/>
      </c>
      <c r="M12">
        <f>HYPERLINK("https://dexscreener.com/solana/CJQdUmGyM2FJNkobY4WsG3KMzZrWAGegX1gpJtLspump?maker=FbD4DjmZ3jix4w1Ewabx8TNv9xFjkY5YpkTZLtJAzo8s","https://dexscreener.com/solana/CJQdUmGyM2FJNkobY4WsG3KMzZrWAGegX1gpJtLspump?maker=FbD4DjmZ3jix4w1Ewabx8TNv9xFjkY5YpkTZLtJAzo8s")</f>
        <v/>
      </c>
    </row>
    <row r="13">
      <c r="A13" t="inlineStr">
        <is>
          <t>7DgkmgCadsXu343uxPetEqoSMtC3UPSSZ3bFeXMapump</t>
        </is>
      </c>
      <c r="B13" t="inlineStr">
        <is>
          <t>ccru</t>
        </is>
      </c>
      <c r="C13" t="n">
        <v>0</v>
      </c>
      <c r="D13" t="n">
        <v>-0.136</v>
      </c>
      <c r="E13" t="n">
        <v>-1</v>
      </c>
      <c r="F13" t="n">
        <v>0.962</v>
      </c>
      <c r="G13" t="n">
        <v>0.826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HYPERLINK("https://www.defined.fi/sol/7DgkmgCadsXu343uxPetEqoSMtC3UPSSZ3bFeXMapump?maker=FbD4DjmZ3jix4w1Ewabx8TNv9xFjkY5YpkTZLtJAzo8s","https://www.defined.fi/sol/7DgkmgCadsXu343uxPetEqoSMtC3UPSSZ3bFeXMapump?maker=FbD4DjmZ3jix4w1Ewabx8TNv9xFjkY5YpkTZLtJAzo8s")</f>
        <v/>
      </c>
      <c r="M13">
        <f>HYPERLINK("https://dexscreener.com/solana/7DgkmgCadsXu343uxPetEqoSMtC3UPSSZ3bFeXMapump?maker=FbD4DjmZ3jix4w1Ewabx8TNv9xFjkY5YpkTZLtJAzo8s","https://dexscreener.com/solana/7DgkmgCadsXu343uxPetEqoSMtC3UPSSZ3bFeXMapump?maker=FbD4DjmZ3jix4w1Ewabx8TNv9xFjkY5YpkTZLtJAzo8s")</f>
        <v/>
      </c>
    </row>
    <row r="14">
      <c r="A14" t="inlineStr">
        <is>
          <t>CtFY7fGuX9fio6ZKP7FNP4vCdMcZTVBSUrycuatRpump</t>
        </is>
      </c>
      <c r="B14" t="inlineStr">
        <is>
          <t>SHMA</t>
        </is>
      </c>
      <c r="C14" t="n">
        <v>0</v>
      </c>
      <c r="D14" t="n">
        <v>0.008999999999999999</v>
      </c>
      <c r="E14" t="n">
        <v>0.01</v>
      </c>
      <c r="F14" t="n">
        <v>0.971</v>
      </c>
      <c r="G14" t="n">
        <v>0.981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HYPERLINK("https://www.defined.fi/sol/CtFY7fGuX9fio6ZKP7FNP4vCdMcZTVBSUrycuatRpump?maker=FbD4DjmZ3jix4w1Ewabx8TNv9xFjkY5YpkTZLtJAzo8s","https://www.defined.fi/sol/CtFY7fGuX9fio6ZKP7FNP4vCdMcZTVBSUrycuatRpump?maker=FbD4DjmZ3jix4w1Ewabx8TNv9xFjkY5YpkTZLtJAzo8s")</f>
        <v/>
      </c>
      <c r="M14">
        <f>HYPERLINK("https://dexscreener.com/solana/CtFY7fGuX9fio6ZKP7FNP4vCdMcZTVBSUrycuatRpump?maker=FbD4DjmZ3jix4w1Ewabx8TNv9xFjkY5YpkTZLtJAzo8s","https://dexscreener.com/solana/CtFY7fGuX9fio6ZKP7FNP4vCdMcZTVBSUrycuatRpump?maker=FbD4DjmZ3jix4w1Ewabx8TNv9xFjkY5YpkTZLtJAzo8s")</f>
        <v/>
      </c>
    </row>
    <row r="15">
      <c r="A15" t="inlineStr">
        <is>
          <t>8iZakU1tztcSTTPgx56U32ThSNigu2LbkzxdGmVupump</t>
        </is>
      </c>
      <c r="B15" t="inlineStr">
        <is>
          <t>0x</t>
        </is>
      </c>
      <c r="C15" t="n">
        <v>0</v>
      </c>
      <c r="D15" t="n">
        <v>1.68</v>
      </c>
      <c r="E15" t="n">
        <v>1.2</v>
      </c>
      <c r="F15" t="n">
        <v>1.4</v>
      </c>
      <c r="G15" t="n">
        <v>3.08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HYPERLINK("https://www.defined.fi/sol/8iZakU1tztcSTTPgx56U32ThSNigu2LbkzxdGmVupump?maker=FbD4DjmZ3jix4w1Ewabx8TNv9xFjkY5YpkTZLtJAzo8s","https://www.defined.fi/sol/8iZakU1tztcSTTPgx56U32ThSNigu2LbkzxdGmVupump?maker=FbD4DjmZ3jix4w1Ewabx8TNv9xFjkY5YpkTZLtJAzo8s")</f>
        <v/>
      </c>
      <c r="M15">
        <f>HYPERLINK("https://dexscreener.com/solana/8iZakU1tztcSTTPgx56U32ThSNigu2LbkzxdGmVupump?maker=FbD4DjmZ3jix4w1Ewabx8TNv9xFjkY5YpkTZLtJAzo8s","https://dexscreener.com/solana/8iZakU1tztcSTTPgx56U32ThSNigu2LbkzxdGmVupump?maker=FbD4DjmZ3jix4w1Ewabx8TNv9xFjkY5YpkTZLtJAzo8s")</f>
        <v/>
      </c>
    </row>
    <row r="16">
      <c r="A16" t="inlineStr">
        <is>
          <t>6xHmtVdGzhnPHBvnVjhRpDGtXPwyMRcRJ83j5Ueupump</t>
        </is>
      </c>
      <c r="B16" t="inlineStr">
        <is>
          <t>glados-156</t>
        </is>
      </c>
      <c r="C16" t="n">
        <v>0</v>
      </c>
      <c r="D16" t="n">
        <v>-0.253</v>
      </c>
      <c r="E16" t="n">
        <v>-0.26</v>
      </c>
      <c r="F16" t="n">
        <v>0.963</v>
      </c>
      <c r="G16" t="n">
        <v>0.71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HYPERLINK("https://www.defined.fi/sol/6xHmtVdGzhnPHBvnVjhRpDGtXPwyMRcRJ83j5Ueupump?maker=FbD4DjmZ3jix4w1Ewabx8TNv9xFjkY5YpkTZLtJAzo8s","https://www.defined.fi/sol/6xHmtVdGzhnPHBvnVjhRpDGtXPwyMRcRJ83j5Ueupump?maker=FbD4DjmZ3jix4w1Ewabx8TNv9xFjkY5YpkTZLtJAzo8s")</f>
        <v/>
      </c>
      <c r="M16">
        <f>HYPERLINK("https://dexscreener.com/solana/6xHmtVdGzhnPHBvnVjhRpDGtXPwyMRcRJ83j5Ueupump?maker=FbD4DjmZ3jix4w1Ewabx8TNv9xFjkY5YpkTZLtJAzo8s","https://dexscreener.com/solana/6xHmtVdGzhnPHBvnVjhRpDGtXPwyMRcRJ83j5Ueupump?maker=FbD4DjmZ3jix4w1Ewabx8TNv9xFjkY5YpkTZLtJAzo8s")</f>
        <v/>
      </c>
    </row>
    <row r="17">
      <c r="A17" t="inlineStr">
        <is>
          <t>Dek2MFiLFRYc9PdzEktULLAEqBk6pVGyA46q9UJapump</t>
        </is>
      </c>
      <c r="B17" t="inlineStr">
        <is>
          <t>THETA</t>
        </is>
      </c>
      <c r="C17" t="n">
        <v>0</v>
      </c>
      <c r="D17" t="n">
        <v>0.004</v>
      </c>
      <c r="E17" t="n">
        <v>-1</v>
      </c>
      <c r="F17" t="n">
        <v>0.961</v>
      </c>
      <c r="G17" t="n">
        <v>0.965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HYPERLINK("https://www.defined.fi/sol/Dek2MFiLFRYc9PdzEktULLAEqBk6pVGyA46q9UJapump?maker=FbD4DjmZ3jix4w1Ewabx8TNv9xFjkY5YpkTZLtJAzo8s","https://www.defined.fi/sol/Dek2MFiLFRYc9PdzEktULLAEqBk6pVGyA46q9UJapump?maker=FbD4DjmZ3jix4w1Ewabx8TNv9xFjkY5YpkTZLtJAzo8s")</f>
        <v/>
      </c>
      <c r="M17">
        <f>HYPERLINK("https://dexscreener.com/solana/Dek2MFiLFRYc9PdzEktULLAEqBk6pVGyA46q9UJapump?maker=FbD4DjmZ3jix4w1Ewabx8TNv9xFjkY5YpkTZLtJAzo8s","https://dexscreener.com/solana/Dek2MFiLFRYc9PdzEktULLAEqBk6pVGyA46q9UJapump?maker=FbD4DjmZ3jix4w1Ewabx8TNv9xFjkY5YpkTZLtJAzo8s")</f>
        <v/>
      </c>
    </row>
    <row r="18">
      <c r="A18" t="inlineStr">
        <is>
          <t>G6Ja3KLn69wgZJ295JsSPee8fe686HcCgZwaMmG4Rg17</t>
        </is>
      </c>
      <c r="B18" t="inlineStr">
        <is>
          <t>GOD</t>
        </is>
      </c>
      <c r="C18" t="n">
        <v>1</v>
      </c>
      <c r="D18" t="n">
        <v>0.217</v>
      </c>
      <c r="E18" t="n">
        <v>0.03</v>
      </c>
      <c r="F18" t="n">
        <v>6.33</v>
      </c>
      <c r="G18" t="n">
        <v>6.54</v>
      </c>
      <c r="H18" t="n">
        <v>6</v>
      </c>
      <c r="I18" t="n">
        <v>2</v>
      </c>
      <c r="J18" t="n">
        <v>-1</v>
      </c>
      <c r="K18" t="n">
        <v>-1</v>
      </c>
      <c r="L18">
        <f>HYPERLINK("https://www.defined.fi/sol/G6Ja3KLn69wgZJ295JsSPee8fe686HcCgZwaMmG4Rg17?maker=FbD4DjmZ3jix4w1Ewabx8TNv9xFjkY5YpkTZLtJAzo8s","https://www.defined.fi/sol/G6Ja3KLn69wgZJ295JsSPee8fe686HcCgZwaMmG4Rg17?maker=FbD4DjmZ3jix4w1Ewabx8TNv9xFjkY5YpkTZLtJAzo8s")</f>
        <v/>
      </c>
      <c r="M18">
        <f>HYPERLINK("https://dexscreener.com/solana/G6Ja3KLn69wgZJ295JsSPee8fe686HcCgZwaMmG4Rg17?maker=FbD4DjmZ3jix4w1Ewabx8TNv9xFjkY5YpkTZLtJAzo8s","https://dexscreener.com/solana/G6Ja3KLn69wgZJ295JsSPee8fe686HcCgZwaMmG4Rg17?maker=FbD4DjmZ3jix4w1Ewabx8TNv9xFjkY5YpkTZLtJAzo8s")</f>
        <v/>
      </c>
    </row>
    <row r="19">
      <c r="A19" t="inlineStr">
        <is>
          <t>FNkNdDR6WNLDNQzLMRzMuAqSKV7u55wtFDymCUbHpump</t>
        </is>
      </c>
      <c r="B19" t="inlineStr">
        <is>
          <t>RTC</t>
        </is>
      </c>
      <c r="C19" t="n">
        <v>1</v>
      </c>
      <c r="D19" t="n">
        <v>-0.107</v>
      </c>
      <c r="E19" t="n">
        <v>-1</v>
      </c>
      <c r="F19" t="n">
        <v>0.996</v>
      </c>
      <c r="G19" t="n">
        <v>0.889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HYPERLINK("https://www.defined.fi/sol/FNkNdDR6WNLDNQzLMRzMuAqSKV7u55wtFDymCUbHpump?maker=FbD4DjmZ3jix4w1Ewabx8TNv9xFjkY5YpkTZLtJAzo8s","https://www.defined.fi/sol/FNkNdDR6WNLDNQzLMRzMuAqSKV7u55wtFDymCUbHpump?maker=FbD4DjmZ3jix4w1Ewabx8TNv9xFjkY5YpkTZLtJAzo8s")</f>
        <v/>
      </c>
      <c r="M19">
        <f>HYPERLINK("https://dexscreener.com/solana/FNkNdDR6WNLDNQzLMRzMuAqSKV7u55wtFDymCUbHpump?maker=FbD4DjmZ3jix4w1Ewabx8TNv9xFjkY5YpkTZLtJAzo8s","https://dexscreener.com/solana/FNkNdDR6WNLDNQzLMRzMuAqSKV7u55wtFDymCUbHpump?maker=FbD4DjmZ3jix4w1Ewabx8TNv9xFjkY5YpkTZLtJAzo8s")</f>
        <v/>
      </c>
    </row>
    <row r="20">
      <c r="A20" t="inlineStr">
        <is>
          <t>Ec9g56F4hjPbC2wyPvngP4PgmgXcuLFivZzunXRypump</t>
        </is>
      </c>
      <c r="B20" t="inlineStr">
        <is>
          <t>drklng</t>
        </is>
      </c>
      <c r="C20" t="n">
        <v>1</v>
      </c>
      <c r="D20" t="n">
        <v>0.169</v>
      </c>
      <c r="E20" t="n">
        <v>0.17</v>
      </c>
      <c r="F20" t="n">
        <v>0.974</v>
      </c>
      <c r="G20" t="n">
        <v>1.14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HYPERLINK("https://www.defined.fi/sol/Ec9g56F4hjPbC2wyPvngP4PgmgXcuLFivZzunXRypump?maker=FbD4DjmZ3jix4w1Ewabx8TNv9xFjkY5YpkTZLtJAzo8s","https://www.defined.fi/sol/Ec9g56F4hjPbC2wyPvngP4PgmgXcuLFivZzunXRypump?maker=FbD4DjmZ3jix4w1Ewabx8TNv9xFjkY5YpkTZLtJAzo8s")</f>
        <v/>
      </c>
      <c r="M20">
        <f>HYPERLINK("https://dexscreener.com/solana/Ec9g56F4hjPbC2wyPvngP4PgmgXcuLFivZzunXRypump?maker=FbD4DjmZ3jix4w1Ewabx8TNv9xFjkY5YpkTZLtJAzo8s","https://dexscreener.com/solana/Ec9g56F4hjPbC2wyPvngP4PgmgXcuLFivZzunXRypump?maker=FbD4DjmZ3jix4w1Ewabx8TNv9xFjkY5YpkTZLtJAzo8s")</f>
        <v/>
      </c>
    </row>
    <row r="21">
      <c r="A21" t="inlineStr">
        <is>
          <t>3XsFtyoR68dH9KnwtN8ydKEvbGAY2BAby1SUaKe5pump</t>
        </is>
      </c>
      <c r="B21" t="inlineStr">
        <is>
          <t>CDO</t>
        </is>
      </c>
      <c r="C21" t="n">
        <v>1</v>
      </c>
      <c r="D21" t="n">
        <v>-0.051</v>
      </c>
      <c r="E21" t="n">
        <v>-1</v>
      </c>
      <c r="F21" t="n">
        <v>0.482</v>
      </c>
      <c r="G21" t="n">
        <v>0.431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HYPERLINK("https://www.defined.fi/sol/3XsFtyoR68dH9KnwtN8ydKEvbGAY2BAby1SUaKe5pump?maker=FbD4DjmZ3jix4w1Ewabx8TNv9xFjkY5YpkTZLtJAzo8s","https://www.defined.fi/sol/3XsFtyoR68dH9KnwtN8ydKEvbGAY2BAby1SUaKe5pump?maker=FbD4DjmZ3jix4w1Ewabx8TNv9xFjkY5YpkTZLtJAzo8s")</f>
        <v/>
      </c>
      <c r="M21">
        <f>HYPERLINK("https://dexscreener.com/solana/3XsFtyoR68dH9KnwtN8ydKEvbGAY2BAby1SUaKe5pump?maker=FbD4DjmZ3jix4w1Ewabx8TNv9xFjkY5YpkTZLtJAzo8s","https://dexscreener.com/solana/3XsFtyoR68dH9KnwtN8ydKEvbGAY2BAby1SUaKe5pump?maker=FbD4DjmZ3jix4w1Ewabx8TNv9xFjkY5YpkTZLtJAzo8s")</f>
        <v/>
      </c>
    </row>
    <row r="22">
      <c r="A22" t="inlineStr">
        <is>
          <t>9LZb7Ys5iJKoz66gUDV5RMuqiy9CxMe93XK8v6aipump</t>
        </is>
      </c>
      <c r="B22" t="inlineStr">
        <is>
          <t>BUDDHA</t>
        </is>
      </c>
      <c r="C22" t="n">
        <v>1</v>
      </c>
      <c r="D22" t="n">
        <v>-0.631</v>
      </c>
      <c r="E22" t="n">
        <v>-0.65</v>
      </c>
      <c r="F22" t="n">
        <v>0.973</v>
      </c>
      <c r="G22" t="n">
        <v>0.343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HYPERLINK("https://www.defined.fi/sol/9LZb7Ys5iJKoz66gUDV5RMuqiy9CxMe93XK8v6aipump?maker=FbD4DjmZ3jix4w1Ewabx8TNv9xFjkY5YpkTZLtJAzo8s","https://www.defined.fi/sol/9LZb7Ys5iJKoz66gUDV5RMuqiy9CxMe93XK8v6aipump?maker=FbD4DjmZ3jix4w1Ewabx8TNv9xFjkY5YpkTZLtJAzo8s")</f>
        <v/>
      </c>
      <c r="M22">
        <f>HYPERLINK("https://dexscreener.com/solana/9LZb7Ys5iJKoz66gUDV5RMuqiy9CxMe93XK8v6aipump?maker=FbD4DjmZ3jix4w1Ewabx8TNv9xFjkY5YpkTZLtJAzo8s","https://dexscreener.com/solana/9LZb7Ys5iJKoz66gUDV5RMuqiy9CxMe93XK8v6aipump?maker=FbD4DjmZ3jix4w1Ewabx8TNv9xFjkY5YpkTZLtJAzo8s")</f>
        <v/>
      </c>
    </row>
    <row r="23">
      <c r="A23" t="inlineStr">
        <is>
          <t>GMNDxoWKwjvYvRzznkVjd9KaJ6UAX48JwJmXvcNypump</t>
        </is>
      </c>
      <c r="B23" t="inlineStr">
        <is>
          <t>numogram</t>
        </is>
      </c>
      <c r="C23" t="n">
        <v>1</v>
      </c>
      <c r="D23" t="n">
        <v>-0.091</v>
      </c>
      <c r="E23" t="n">
        <v>-0.09</v>
      </c>
      <c r="F23" t="n">
        <v>0.974</v>
      </c>
      <c r="G23" t="n">
        <v>0.882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HYPERLINK("https://www.defined.fi/sol/GMNDxoWKwjvYvRzznkVjd9KaJ6UAX48JwJmXvcNypump?maker=FbD4DjmZ3jix4w1Ewabx8TNv9xFjkY5YpkTZLtJAzo8s","https://www.defined.fi/sol/GMNDxoWKwjvYvRzznkVjd9KaJ6UAX48JwJmXvcNypump?maker=FbD4DjmZ3jix4w1Ewabx8TNv9xFjkY5YpkTZLtJAzo8s")</f>
        <v/>
      </c>
      <c r="M23">
        <f>HYPERLINK("https://dexscreener.com/solana/GMNDxoWKwjvYvRzznkVjd9KaJ6UAX48JwJmXvcNypump?maker=FbD4DjmZ3jix4w1Ewabx8TNv9xFjkY5YpkTZLtJAzo8s","https://dexscreener.com/solana/GMNDxoWKwjvYvRzznkVjd9KaJ6UAX48JwJmXvcNypump?maker=FbD4DjmZ3jix4w1Ewabx8TNv9xFjkY5YpkTZLtJAzo8s")</f>
        <v/>
      </c>
    </row>
    <row r="24">
      <c r="A24" t="inlineStr">
        <is>
          <t>4oQiShg1ZH1PeRVah65qfi2grzB1MHhZ5CoG2d6jpump</t>
        </is>
      </c>
      <c r="B24" t="inlineStr">
        <is>
          <t>E=mc</t>
        </is>
      </c>
      <c r="C24" t="n">
        <v>1</v>
      </c>
      <c r="D24" t="n">
        <v>-0.38</v>
      </c>
      <c r="E24" t="n">
        <v>-0.26</v>
      </c>
      <c r="F24" t="n">
        <v>1.44</v>
      </c>
      <c r="G24" t="n">
        <v>1.06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HYPERLINK("https://www.defined.fi/sol/4oQiShg1ZH1PeRVah65qfi2grzB1MHhZ5CoG2d6jpump?maker=FbD4DjmZ3jix4w1Ewabx8TNv9xFjkY5YpkTZLtJAzo8s","https://www.defined.fi/sol/4oQiShg1ZH1PeRVah65qfi2grzB1MHhZ5CoG2d6jpump?maker=FbD4DjmZ3jix4w1Ewabx8TNv9xFjkY5YpkTZLtJAzo8s")</f>
        <v/>
      </c>
      <c r="M24">
        <f>HYPERLINK("https://dexscreener.com/solana/4oQiShg1ZH1PeRVah65qfi2grzB1MHhZ5CoG2d6jpump?maker=FbD4DjmZ3jix4w1Ewabx8TNv9xFjkY5YpkTZLtJAzo8s","https://dexscreener.com/solana/4oQiShg1ZH1PeRVah65qfi2grzB1MHhZ5CoG2d6jpump?maker=FbD4DjmZ3jix4w1Ewabx8TNv9xFjkY5YpkTZLtJAzo8s")</f>
        <v/>
      </c>
    </row>
    <row r="25">
      <c r="A25" t="inlineStr">
        <is>
          <t>J42QEDJGvMDAWjYfrZPUhZAJptzw872Z8PdTSejgpump</t>
        </is>
      </c>
      <c r="B25" t="inlineStr">
        <is>
          <t>Lucifer</t>
        </is>
      </c>
      <c r="C25" t="n">
        <v>1</v>
      </c>
      <c r="D25" t="n">
        <v>-0.053</v>
      </c>
      <c r="E25" t="n">
        <v>-1</v>
      </c>
      <c r="F25" t="n">
        <v>0.961</v>
      </c>
      <c r="G25" t="n">
        <v>0.908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HYPERLINK("https://www.defined.fi/sol/J42QEDJGvMDAWjYfrZPUhZAJptzw872Z8PdTSejgpump?maker=FbD4DjmZ3jix4w1Ewabx8TNv9xFjkY5YpkTZLtJAzo8s","https://www.defined.fi/sol/J42QEDJGvMDAWjYfrZPUhZAJptzw872Z8PdTSejgpump?maker=FbD4DjmZ3jix4w1Ewabx8TNv9xFjkY5YpkTZLtJAzo8s")</f>
        <v/>
      </c>
      <c r="M25">
        <f>HYPERLINK("https://dexscreener.com/solana/J42QEDJGvMDAWjYfrZPUhZAJptzw872Z8PdTSejgpump?maker=FbD4DjmZ3jix4w1Ewabx8TNv9xFjkY5YpkTZLtJAzo8s","https://dexscreener.com/solana/J42QEDJGvMDAWjYfrZPUhZAJptzw872Z8PdTSejgpump?maker=FbD4DjmZ3jix4w1Ewabx8TNv9xFjkY5YpkTZLtJAzo8s")</f>
        <v/>
      </c>
    </row>
    <row r="26">
      <c r="A26" t="inlineStr">
        <is>
          <t>3rvaxV5KV3PF76RmVsXVxvJBdng1ing6VRqD51g3pump</t>
        </is>
      </c>
      <c r="B26" t="inlineStr">
        <is>
          <t>humanoid</t>
        </is>
      </c>
      <c r="C26" t="n">
        <v>1</v>
      </c>
      <c r="D26" t="n">
        <v>-0.184</v>
      </c>
      <c r="E26" t="n">
        <v>-1</v>
      </c>
      <c r="F26" t="n">
        <v>0.961</v>
      </c>
      <c r="G26" t="n">
        <v>0.777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HYPERLINK("https://www.defined.fi/sol/3rvaxV5KV3PF76RmVsXVxvJBdng1ing6VRqD51g3pump?maker=FbD4DjmZ3jix4w1Ewabx8TNv9xFjkY5YpkTZLtJAzo8s","https://www.defined.fi/sol/3rvaxV5KV3PF76RmVsXVxvJBdng1ing6VRqD51g3pump?maker=FbD4DjmZ3jix4w1Ewabx8TNv9xFjkY5YpkTZLtJAzo8s")</f>
        <v/>
      </c>
      <c r="M26">
        <f>HYPERLINK("https://dexscreener.com/solana/3rvaxV5KV3PF76RmVsXVxvJBdng1ing6VRqD51g3pump?maker=FbD4DjmZ3jix4w1Ewabx8TNv9xFjkY5YpkTZLtJAzo8s","https://dexscreener.com/solana/3rvaxV5KV3PF76RmVsXVxvJBdng1ing6VRqD51g3pump?maker=FbD4DjmZ3jix4w1Ewabx8TNv9xFjkY5YpkTZLtJAzo8s")</f>
        <v/>
      </c>
    </row>
    <row r="27">
      <c r="A27" t="inlineStr">
        <is>
          <t>DzrPGjMWTeRjk1CC8gGcqLKFChLKr9ZtAj4WUcTzymW5</t>
        </is>
      </c>
      <c r="B27" t="inlineStr">
        <is>
          <t>YEET</t>
        </is>
      </c>
      <c r="C27" t="n">
        <v>1</v>
      </c>
      <c r="D27" t="n">
        <v>0</v>
      </c>
      <c r="E27" t="n">
        <v>-1</v>
      </c>
      <c r="F27" t="n">
        <v>0</v>
      </c>
      <c r="G27" t="n">
        <v>0</v>
      </c>
      <c r="H27" t="n">
        <v>0</v>
      </c>
      <c r="I27" t="n">
        <v>0</v>
      </c>
      <c r="J27" t="n">
        <v>-1</v>
      </c>
      <c r="K27" t="n">
        <v>-1</v>
      </c>
      <c r="L27">
        <f>HYPERLINK("https://www.defined.fi/sol/DzrPGjMWTeRjk1CC8gGcqLKFChLKr9ZtAj4WUcTzymW5?maker=FbD4DjmZ3jix4w1Ewabx8TNv9xFjkY5YpkTZLtJAzo8s","https://www.defined.fi/sol/DzrPGjMWTeRjk1CC8gGcqLKFChLKr9ZtAj4WUcTzymW5?maker=FbD4DjmZ3jix4w1Ewabx8TNv9xFjkY5YpkTZLtJAzo8s")</f>
        <v/>
      </c>
      <c r="M27">
        <f>HYPERLINK("https://dexscreener.com/solana/DzrPGjMWTeRjk1CC8gGcqLKFChLKr9ZtAj4WUcTzymW5?maker=FbD4DjmZ3jix4w1Ewabx8TNv9xFjkY5YpkTZLtJAzo8s","https://dexscreener.com/solana/DzrPGjMWTeRjk1CC8gGcqLKFChLKr9ZtAj4WUcTzymW5?maker=FbD4DjmZ3jix4w1Ewabx8TNv9xFjkY5YpkTZLtJAzo8s")</f>
        <v/>
      </c>
    </row>
    <row r="28">
      <c r="A28" t="inlineStr">
        <is>
          <t>FqnqT1GKi8S4Gyk5wnSKvJjXW48HqGtKJt9WS4o2pump</t>
        </is>
      </c>
      <c r="B28" t="inlineStr">
        <is>
          <t>Bakso</t>
        </is>
      </c>
      <c r="C28" t="n">
        <v>1</v>
      </c>
      <c r="D28" t="n">
        <v>-4.07</v>
      </c>
      <c r="E28" t="n">
        <v>-0.08</v>
      </c>
      <c r="F28" t="n">
        <v>48.3</v>
      </c>
      <c r="G28" t="n">
        <v>44.23</v>
      </c>
      <c r="H28" t="n">
        <v>4</v>
      </c>
      <c r="I28" t="n">
        <v>4</v>
      </c>
      <c r="J28" t="n">
        <v>-1</v>
      </c>
      <c r="K28" t="n">
        <v>-1</v>
      </c>
      <c r="L28">
        <f>HYPERLINK("https://www.defined.fi/sol/FqnqT1GKi8S4Gyk5wnSKvJjXW48HqGtKJt9WS4o2pump?maker=FbD4DjmZ3jix4w1Ewabx8TNv9xFjkY5YpkTZLtJAzo8s","https://www.defined.fi/sol/FqnqT1GKi8S4Gyk5wnSKvJjXW48HqGtKJt9WS4o2pump?maker=FbD4DjmZ3jix4w1Ewabx8TNv9xFjkY5YpkTZLtJAzo8s")</f>
        <v/>
      </c>
      <c r="M28">
        <f>HYPERLINK("https://dexscreener.com/solana/FqnqT1GKi8S4Gyk5wnSKvJjXW48HqGtKJt9WS4o2pump?maker=FbD4DjmZ3jix4w1Ewabx8TNv9xFjkY5YpkTZLtJAzo8s","https://dexscreener.com/solana/FqnqT1GKi8S4Gyk5wnSKvJjXW48HqGtKJt9WS4o2pump?maker=FbD4DjmZ3jix4w1Ewabx8TNv9xFjkY5YpkTZLtJAzo8s")</f>
        <v/>
      </c>
    </row>
    <row r="29">
      <c r="A29" t="inlineStr">
        <is>
          <t>8gfRYdxLxUbRBWrff6MR9QH6ZKPb4NYszcBWnNjBX6DW</t>
        </is>
      </c>
      <c r="B29" t="inlineStr">
        <is>
          <t>unknown_8gfR</t>
        </is>
      </c>
      <c r="C29" t="n">
        <v>1</v>
      </c>
      <c r="D29" t="n">
        <v>-0.446</v>
      </c>
      <c r="E29" t="n">
        <v>-0.23</v>
      </c>
      <c r="F29" t="n">
        <v>1.96</v>
      </c>
      <c r="G29" t="n">
        <v>1.51</v>
      </c>
      <c r="H29" t="n">
        <v>2</v>
      </c>
      <c r="I29" t="n">
        <v>3</v>
      </c>
      <c r="J29" t="n">
        <v>-1</v>
      </c>
      <c r="K29" t="n">
        <v>-1</v>
      </c>
      <c r="L29">
        <f>HYPERLINK("https://www.defined.fi/sol/8gfRYdxLxUbRBWrff6MR9QH6ZKPb4NYszcBWnNjBX6DW?maker=FbD4DjmZ3jix4w1Ewabx8TNv9xFjkY5YpkTZLtJAzo8s","https://www.defined.fi/sol/8gfRYdxLxUbRBWrff6MR9QH6ZKPb4NYszcBWnNjBX6DW?maker=FbD4DjmZ3jix4w1Ewabx8TNv9xFjkY5YpkTZLtJAzo8s")</f>
        <v/>
      </c>
      <c r="M29">
        <f>HYPERLINK("https://dexscreener.com/solana/8gfRYdxLxUbRBWrff6MR9QH6ZKPb4NYszcBWnNjBX6DW?maker=FbD4DjmZ3jix4w1Ewabx8TNv9xFjkY5YpkTZLtJAzo8s","https://dexscreener.com/solana/8gfRYdxLxUbRBWrff6MR9QH6ZKPb4NYszcBWnNjBX6DW?maker=FbD4DjmZ3jix4w1Ewabx8TNv9xFjkY5YpkTZLtJAzo8s")</f>
        <v/>
      </c>
    </row>
    <row r="30">
      <c r="A30" t="inlineStr">
        <is>
          <t>AgHg9Q1s9aUhU7YNMH7c5pvCghFVSFcnCEJ4ePKjrDZg</t>
        </is>
      </c>
      <c r="B30" t="inlineStr">
        <is>
          <t>Thebes</t>
        </is>
      </c>
      <c r="C30" t="n">
        <v>1</v>
      </c>
      <c r="D30" t="n">
        <v>-5.85</v>
      </c>
      <c r="E30" t="n">
        <v>-0.5</v>
      </c>
      <c r="F30" t="n">
        <v>11.67</v>
      </c>
      <c r="G30" t="n">
        <v>5.82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HYPERLINK("https://www.defined.fi/sol/AgHg9Q1s9aUhU7YNMH7c5pvCghFVSFcnCEJ4ePKjrDZg?maker=FbD4DjmZ3jix4w1Ewabx8TNv9xFjkY5YpkTZLtJAzo8s","https://www.defined.fi/sol/AgHg9Q1s9aUhU7YNMH7c5pvCghFVSFcnCEJ4ePKjrDZg?maker=FbD4DjmZ3jix4w1Ewabx8TNv9xFjkY5YpkTZLtJAzo8s")</f>
        <v/>
      </c>
      <c r="M30">
        <f>HYPERLINK("https://dexscreener.com/solana/AgHg9Q1s9aUhU7YNMH7c5pvCghFVSFcnCEJ4ePKjrDZg?maker=FbD4DjmZ3jix4w1Ewabx8TNv9xFjkY5YpkTZLtJAzo8s","https://dexscreener.com/solana/AgHg9Q1s9aUhU7YNMH7c5pvCghFVSFcnCEJ4ePKjrDZg?maker=FbD4DjmZ3jix4w1Ewabx8TNv9xFjkY5YpkTZLtJAzo8s")</f>
        <v/>
      </c>
    </row>
    <row r="31">
      <c r="A31" t="inlineStr">
        <is>
          <t>79zER84VHcQKmmnsjaHtZ6T5sDFsejy9z6YWR5smpump</t>
        </is>
      </c>
      <c r="B31" t="inlineStr">
        <is>
          <t>Thebes</t>
        </is>
      </c>
      <c r="C31" t="n">
        <v>1</v>
      </c>
      <c r="D31" t="n">
        <v>-0.22</v>
      </c>
      <c r="E31" t="n">
        <v>-0.45</v>
      </c>
      <c r="F31" t="n">
        <v>0.487</v>
      </c>
      <c r="G31" t="n">
        <v>0.267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HYPERLINK("https://www.defined.fi/sol/79zER84VHcQKmmnsjaHtZ6T5sDFsejy9z6YWR5smpump?maker=FbD4DjmZ3jix4w1Ewabx8TNv9xFjkY5YpkTZLtJAzo8s","https://www.defined.fi/sol/79zER84VHcQKmmnsjaHtZ6T5sDFsejy9z6YWR5smpump?maker=FbD4DjmZ3jix4w1Ewabx8TNv9xFjkY5YpkTZLtJAzo8s")</f>
        <v/>
      </c>
      <c r="M31">
        <f>HYPERLINK("https://dexscreener.com/solana/79zER84VHcQKmmnsjaHtZ6T5sDFsejy9z6YWR5smpump?maker=FbD4DjmZ3jix4w1Ewabx8TNv9xFjkY5YpkTZLtJAzo8s","https://dexscreener.com/solana/79zER84VHcQKmmnsjaHtZ6T5sDFsejy9z6YWR5smpump?maker=FbD4DjmZ3jix4w1Ewabx8TNv9xFjkY5YpkTZLtJAzo8s")</f>
        <v/>
      </c>
    </row>
    <row r="32">
      <c r="A32" t="inlineStr">
        <is>
          <t>ETZDTrZp1tWSTPHf22cyUXiv5xGzXuBFEwJAsE8ypump</t>
        </is>
      </c>
      <c r="B32" t="inlineStr">
        <is>
          <t>xcog</t>
        </is>
      </c>
      <c r="C32" t="n">
        <v>1</v>
      </c>
      <c r="D32" t="n">
        <v>58.01</v>
      </c>
      <c r="E32" t="n">
        <v>1.66</v>
      </c>
      <c r="F32" t="n">
        <v>35.03</v>
      </c>
      <c r="G32" t="n">
        <v>93.04000000000001</v>
      </c>
      <c r="H32" t="n">
        <v>6</v>
      </c>
      <c r="I32" t="n">
        <v>3</v>
      </c>
      <c r="J32" t="n">
        <v>-1</v>
      </c>
      <c r="K32" t="n">
        <v>-1</v>
      </c>
      <c r="L32">
        <f>HYPERLINK("https://www.defined.fi/sol/ETZDTrZp1tWSTPHf22cyUXiv5xGzXuBFEwJAsE8ypump?maker=FbD4DjmZ3jix4w1Ewabx8TNv9xFjkY5YpkTZLtJAzo8s","https://www.defined.fi/sol/ETZDTrZp1tWSTPHf22cyUXiv5xGzXuBFEwJAsE8ypump?maker=FbD4DjmZ3jix4w1Ewabx8TNv9xFjkY5YpkTZLtJAzo8s")</f>
        <v/>
      </c>
      <c r="M32">
        <f>HYPERLINK("https://dexscreener.com/solana/ETZDTrZp1tWSTPHf22cyUXiv5xGzXuBFEwJAsE8ypump?maker=FbD4DjmZ3jix4w1Ewabx8TNv9xFjkY5YpkTZLtJAzo8s","https://dexscreener.com/solana/ETZDTrZp1tWSTPHf22cyUXiv5xGzXuBFEwJAsE8ypump?maker=FbD4DjmZ3jix4w1Ewabx8TNv9xFjkY5YpkTZLtJAzo8s")</f>
        <v/>
      </c>
    </row>
    <row r="33">
      <c r="A33" t="inlineStr">
        <is>
          <t>5MAem3dZN6pJQ5D8NZjJBYdZJ6fatawou7Cv5JuzfVF7</t>
        </is>
      </c>
      <c r="B33" t="inlineStr">
        <is>
          <t>DB</t>
        </is>
      </c>
      <c r="C33" t="n">
        <v>1</v>
      </c>
      <c r="D33" t="n">
        <v>-0.048</v>
      </c>
      <c r="E33" t="n">
        <v>-1</v>
      </c>
      <c r="F33" t="n">
        <v>1.01</v>
      </c>
      <c r="G33" t="n">
        <v>0.965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HYPERLINK("https://www.defined.fi/sol/5MAem3dZN6pJQ5D8NZjJBYdZJ6fatawou7Cv5JuzfVF7?maker=FbD4DjmZ3jix4w1Ewabx8TNv9xFjkY5YpkTZLtJAzo8s","https://www.defined.fi/sol/5MAem3dZN6pJQ5D8NZjJBYdZJ6fatawou7Cv5JuzfVF7?maker=FbD4DjmZ3jix4w1Ewabx8TNv9xFjkY5YpkTZLtJAzo8s")</f>
        <v/>
      </c>
      <c r="M33">
        <f>HYPERLINK("https://dexscreener.com/solana/5MAem3dZN6pJQ5D8NZjJBYdZJ6fatawou7Cv5JuzfVF7?maker=FbD4DjmZ3jix4w1Ewabx8TNv9xFjkY5YpkTZLtJAzo8s","https://dexscreener.com/solana/5MAem3dZN6pJQ5D8NZjJBYdZJ6fatawou7Cv5JuzfVF7?maker=FbD4DjmZ3jix4w1Ewabx8TNv9xFjkY5YpkTZLtJAzo8s")</f>
        <v/>
      </c>
    </row>
    <row r="34">
      <c r="A34" t="inlineStr">
        <is>
          <t>Ed1n2agSLDJ6v3Q2Yc2VVWQJeszmyRzPNjopseMPpump</t>
        </is>
      </c>
      <c r="B34" t="inlineStr">
        <is>
          <t>fwidr</t>
        </is>
      </c>
      <c r="C34" t="n">
        <v>1</v>
      </c>
      <c r="D34" t="n">
        <v>-0.07000000000000001</v>
      </c>
      <c r="E34" t="n">
        <v>-1</v>
      </c>
      <c r="F34" t="n">
        <v>0.948</v>
      </c>
      <c r="G34" t="n">
        <v>0.878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HYPERLINK("https://www.defined.fi/sol/Ed1n2agSLDJ6v3Q2Yc2VVWQJeszmyRzPNjopseMPpump?maker=FbD4DjmZ3jix4w1Ewabx8TNv9xFjkY5YpkTZLtJAzo8s","https://www.defined.fi/sol/Ed1n2agSLDJ6v3Q2Yc2VVWQJeszmyRzPNjopseMPpump?maker=FbD4DjmZ3jix4w1Ewabx8TNv9xFjkY5YpkTZLtJAzo8s")</f>
        <v/>
      </c>
      <c r="M34">
        <f>HYPERLINK("https://dexscreener.com/solana/Ed1n2agSLDJ6v3Q2Yc2VVWQJeszmyRzPNjopseMPpump?maker=FbD4DjmZ3jix4w1Ewabx8TNv9xFjkY5YpkTZLtJAzo8s","https://dexscreener.com/solana/Ed1n2agSLDJ6v3Q2Yc2VVWQJeszmyRzPNjopseMPpump?maker=FbD4DjmZ3jix4w1Ewabx8TNv9xFjkY5YpkTZLtJAzo8s")</f>
        <v/>
      </c>
    </row>
    <row r="35">
      <c r="A35" t="inlineStr">
        <is>
          <t>Yzxnvv4PUYxUtiRMXW5LdSrWyisdytpwWcXTaUzpump</t>
        </is>
      </c>
      <c r="B35" t="inlineStr">
        <is>
          <t>dolantramp</t>
        </is>
      </c>
      <c r="C35" t="n">
        <v>1</v>
      </c>
      <c r="D35" t="n">
        <v>0.044</v>
      </c>
      <c r="E35" t="n">
        <v>-1</v>
      </c>
      <c r="F35" t="n">
        <v>0.483</v>
      </c>
      <c r="G35" t="n">
        <v>0.527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HYPERLINK("https://www.defined.fi/sol/Yzxnvv4PUYxUtiRMXW5LdSrWyisdytpwWcXTaUzpump?maker=FbD4DjmZ3jix4w1Ewabx8TNv9xFjkY5YpkTZLtJAzo8s","https://www.defined.fi/sol/Yzxnvv4PUYxUtiRMXW5LdSrWyisdytpwWcXTaUzpump?maker=FbD4DjmZ3jix4w1Ewabx8TNv9xFjkY5YpkTZLtJAzo8s")</f>
        <v/>
      </c>
      <c r="M35">
        <f>HYPERLINK("https://dexscreener.com/solana/Yzxnvv4PUYxUtiRMXW5LdSrWyisdytpwWcXTaUzpump?maker=FbD4DjmZ3jix4w1Ewabx8TNv9xFjkY5YpkTZLtJAzo8s","https://dexscreener.com/solana/Yzxnvv4PUYxUtiRMXW5LdSrWyisdytpwWcXTaUzpump?maker=FbD4DjmZ3jix4w1Ewabx8TNv9xFjkY5YpkTZLtJAzo8s")</f>
        <v/>
      </c>
    </row>
    <row r="36">
      <c r="A36" t="inlineStr">
        <is>
          <t>6EtFBWr3wmxC2fvCUFygAkStWf4n9754KgPMMYsrpump</t>
        </is>
      </c>
      <c r="B36" t="inlineStr">
        <is>
          <t>Ruri</t>
        </is>
      </c>
      <c r="C36" t="n">
        <v>1</v>
      </c>
      <c r="D36" t="n">
        <v>-0.04</v>
      </c>
      <c r="E36" t="n">
        <v>-1</v>
      </c>
      <c r="F36" t="n">
        <v>0.977</v>
      </c>
      <c r="G36" t="n">
        <v>0.9370000000000001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HYPERLINK("https://www.defined.fi/sol/6EtFBWr3wmxC2fvCUFygAkStWf4n9754KgPMMYsrpump?maker=FbD4DjmZ3jix4w1Ewabx8TNv9xFjkY5YpkTZLtJAzo8s","https://www.defined.fi/sol/6EtFBWr3wmxC2fvCUFygAkStWf4n9754KgPMMYsrpump?maker=FbD4DjmZ3jix4w1Ewabx8TNv9xFjkY5YpkTZLtJAzo8s")</f>
        <v/>
      </c>
      <c r="M36">
        <f>HYPERLINK("https://dexscreener.com/solana/6EtFBWr3wmxC2fvCUFygAkStWf4n9754KgPMMYsrpump?maker=FbD4DjmZ3jix4w1Ewabx8TNv9xFjkY5YpkTZLtJAzo8s","https://dexscreener.com/solana/6EtFBWr3wmxC2fvCUFygAkStWf4n9754KgPMMYsrpump?maker=FbD4DjmZ3jix4w1Ewabx8TNv9xFjkY5YpkTZLtJAzo8s")</f>
        <v/>
      </c>
    </row>
    <row r="37">
      <c r="A37" t="inlineStr">
        <is>
          <t>BJ2t6q8awP7TWnahAXhF4oPFn2FhnCgYr3EJtkr9A2er</t>
        </is>
      </c>
      <c r="B37" t="inlineStr">
        <is>
          <t>unknown_BJ2t</t>
        </is>
      </c>
      <c r="C37" t="n">
        <v>1</v>
      </c>
      <c r="D37" t="n">
        <v>-0.505</v>
      </c>
      <c r="E37" t="n">
        <v>-1</v>
      </c>
      <c r="F37" t="n">
        <v>0.989</v>
      </c>
      <c r="G37" t="n">
        <v>0.484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HYPERLINK("https://www.defined.fi/sol/BJ2t6q8awP7TWnahAXhF4oPFn2FhnCgYr3EJtkr9A2er?maker=FbD4DjmZ3jix4w1Ewabx8TNv9xFjkY5YpkTZLtJAzo8s","https://www.defined.fi/sol/BJ2t6q8awP7TWnahAXhF4oPFn2FhnCgYr3EJtkr9A2er?maker=FbD4DjmZ3jix4w1Ewabx8TNv9xFjkY5YpkTZLtJAzo8s")</f>
        <v/>
      </c>
      <c r="M37">
        <f>HYPERLINK("https://dexscreener.com/solana/BJ2t6q8awP7TWnahAXhF4oPFn2FhnCgYr3EJtkr9A2er?maker=FbD4DjmZ3jix4w1Ewabx8TNv9xFjkY5YpkTZLtJAzo8s","https://dexscreener.com/solana/BJ2t6q8awP7TWnahAXhF4oPFn2FhnCgYr3EJtkr9A2er?maker=FbD4DjmZ3jix4w1Ewabx8TNv9xFjkY5YpkTZLtJAzo8s")</f>
        <v/>
      </c>
    </row>
    <row r="38">
      <c r="A38" t="inlineStr">
        <is>
          <t>BvykYAtkDjwfWjXJwcnYTejtzkcumGLgRM1Cjfeppump</t>
        </is>
      </c>
      <c r="B38" t="inlineStr">
        <is>
          <t>$CAR</t>
        </is>
      </c>
      <c r="C38" t="n">
        <v>1</v>
      </c>
      <c r="D38" t="n">
        <v>-0.135</v>
      </c>
      <c r="E38" t="n">
        <v>-1</v>
      </c>
      <c r="F38" t="n">
        <v>0.971</v>
      </c>
      <c r="G38" t="n">
        <v>0.837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HYPERLINK("https://www.defined.fi/sol/BvykYAtkDjwfWjXJwcnYTejtzkcumGLgRM1Cjfeppump?maker=FbD4DjmZ3jix4w1Ewabx8TNv9xFjkY5YpkTZLtJAzo8s","https://www.defined.fi/sol/BvykYAtkDjwfWjXJwcnYTejtzkcumGLgRM1Cjfeppump?maker=FbD4DjmZ3jix4w1Ewabx8TNv9xFjkY5YpkTZLtJAzo8s")</f>
        <v/>
      </c>
      <c r="M38">
        <f>HYPERLINK("https://dexscreener.com/solana/BvykYAtkDjwfWjXJwcnYTejtzkcumGLgRM1Cjfeppump?maker=FbD4DjmZ3jix4w1Ewabx8TNv9xFjkY5YpkTZLtJAzo8s","https://dexscreener.com/solana/BvykYAtkDjwfWjXJwcnYTejtzkcumGLgRM1Cjfeppump?maker=FbD4DjmZ3jix4w1Ewabx8TNv9xFjkY5YpkTZLtJAzo8s")</f>
        <v/>
      </c>
    </row>
    <row r="39">
      <c r="A39" t="inlineStr">
        <is>
          <t>C8vW8FqMdxMBx6yHPcGxXUupWvBLe5NVsjZwixQEpump</t>
        </is>
      </c>
      <c r="B39" t="inlineStr">
        <is>
          <t>ookpik</t>
        </is>
      </c>
      <c r="C39" t="n">
        <v>1</v>
      </c>
      <c r="D39" t="n">
        <v>-0.248</v>
      </c>
      <c r="E39" t="n">
        <v>-1</v>
      </c>
      <c r="F39" t="n">
        <v>2.35</v>
      </c>
      <c r="G39" t="n">
        <v>2.1</v>
      </c>
      <c r="H39" t="n">
        <v>4</v>
      </c>
      <c r="I39" t="n">
        <v>1</v>
      </c>
      <c r="J39" t="n">
        <v>-1</v>
      </c>
      <c r="K39" t="n">
        <v>-1</v>
      </c>
      <c r="L39">
        <f>HYPERLINK("https://www.defined.fi/sol/C8vW8FqMdxMBx6yHPcGxXUupWvBLe5NVsjZwixQEpump?maker=FbD4DjmZ3jix4w1Ewabx8TNv9xFjkY5YpkTZLtJAzo8s","https://www.defined.fi/sol/C8vW8FqMdxMBx6yHPcGxXUupWvBLe5NVsjZwixQEpump?maker=FbD4DjmZ3jix4w1Ewabx8TNv9xFjkY5YpkTZLtJAzo8s")</f>
        <v/>
      </c>
      <c r="M39">
        <f>HYPERLINK("https://dexscreener.com/solana/C8vW8FqMdxMBx6yHPcGxXUupWvBLe5NVsjZwixQEpump?maker=FbD4DjmZ3jix4w1Ewabx8TNv9xFjkY5YpkTZLtJAzo8s","https://dexscreener.com/solana/C8vW8FqMdxMBx6yHPcGxXUupWvBLe5NVsjZwixQEpump?maker=FbD4DjmZ3jix4w1Ewabx8TNv9xFjkY5YpkTZLtJAzo8s")</f>
        <v/>
      </c>
    </row>
    <row r="40">
      <c r="A40" t="inlineStr">
        <is>
          <t>9qriMjPPAJTMCtfQnz7Mo9BsV2jAWTr2ff7yc3JWpump</t>
        </is>
      </c>
      <c r="B40" t="inlineStr">
        <is>
          <t>unknown_9qri</t>
        </is>
      </c>
      <c r="C40" t="n">
        <v>1</v>
      </c>
      <c r="D40" t="n">
        <v>5.09</v>
      </c>
      <c r="E40" t="n">
        <v>0.25</v>
      </c>
      <c r="F40" t="n">
        <v>20.61</v>
      </c>
      <c r="G40" t="n">
        <v>25.7</v>
      </c>
      <c r="H40" t="n">
        <v>4</v>
      </c>
      <c r="I40" t="n">
        <v>2</v>
      </c>
      <c r="J40" t="n">
        <v>-1</v>
      </c>
      <c r="K40" t="n">
        <v>-1</v>
      </c>
      <c r="L40">
        <f>HYPERLINK("https://www.defined.fi/sol/9qriMjPPAJTMCtfQnz7Mo9BsV2jAWTr2ff7yc3JWpump?maker=FbD4DjmZ3jix4w1Ewabx8TNv9xFjkY5YpkTZLtJAzo8s","https://www.defined.fi/sol/9qriMjPPAJTMCtfQnz7Mo9BsV2jAWTr2ff7yc3JWpump?maker=FbD4DjmZ3jix4w1Ewabx8TNv9xFjkY5YpkTZLtJAzo8s")</f>
        <v/>
      </c>
      <c r="M40">
        <f>HYPERLINK("https://dexscreener.com/solana/9qriMjPPAJTMCtfQnz7Mo9BsV2jAWTr2ff7yc3JWpump?maker=FbD4DjmZ3jix4w1Ewabx8TNv9xFjkY5YpkTZLtJAzo8s","https://dexscreener.com/solana/9qriMjPPAJTMCtfQnz7Mo9BsV2jAWTr2ff7yc3JWpump?maker=FbD4DjmZ3jix4w1Ewabx8TNv9xFjkY5YpkTZLtJAzo8s")</f>
        <v/>
      </c>
    </row>
    <row r="41">
      <c r="A41" t="inlineStr">
        <is>
          <t>GEC3CqGyuK8Lq9ekNKbzMEGptrAvncdLQDj4qfhTpump</t>
        </is>
      </c>
      <c r="B41" t="inlineStr">
        <is>
          <t>FEED</t>
        </is>
      </c>
      <c r="C41" t="n">
        <v>1</v>
      </c>
      <c r="D41" t="n">
        <v>2.49</v>
      </c>
      <c r="E41" t="n">
        <v>-1</v>
      </c>
      <c r="F41" t="n">
        <v>0.972</v>
      </c>
      <c r="G41" t="n">
        <v>3.46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HYPERLINK("https://www.defined.fi/sol/GEC3CqGyuK8Lq9ekNKbzMEGptrAvncdLQDj4qfhTpump?maker=FbD4DjmZ3jix4w1Ewabx8TNv9xFjkY5YpkTZLtJAzo8s","https://www.defined.fi/sol/GEC3CqGyuK8Lq9ekNKbzMEGptrAvncdLQDj4qfhTpump?maker=FbD4DjmZ3jix4w1Ewabx8TNv9xFjkY5YpkTZLtJAzo8s")</f>
        <v/>
      </c>
      <c r="M41">
        <f>HYPERLINK("https://dexscreener.com/solana/GEC3CqGyuK8Lq9ekNKbzMEGptrAvncdLQDj4qfhTpump?maker=FbD4DjmZ3jix4w1Ewabx8TNv9xFjkY5YpkTZLtJAzo8s","https://dexscreener.com/solana/GEC3CqGyuK8Lq9ekNKbzMEGptrAvncdLQDj4qfhTpump?maker=FbD4DjmZ3jix4w1Ewabx8TNv9xFjkY5YpkTZLtJAzo8s")</f>
        <v/>
      </c>
    </row>
    <row r="42">
      <c r="A42" t="inlineStr">
        <is>
          <t>5wUoNHQCZjATGb5RRm1sCrhuaDXCGAN81Q3Yjferpump</t>
        </is>
      </c>
      <c r="B42" t="inlineStr">
        <is>
          <t>mindfk</t>
        </is>
      </c>
      <c r="C42" t="n">
        <v>1</v>
      </c>
      <c r="D42" t="n">
        <v>-0.425</v>
      </c>
      <c r="E42" t="n">
        <v>-1</v>
      </c>
      <c r="F42" t="n">
        <v>1.46</v>
      </c>
      <c r="G42" t="n">
        <v>1.03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HYPERLINK("https://www.defined.fi/sol/5wUoNHQCZjATGb5RRm1sCrhuaDXCGAN81Q3Yjferpump?maker=FbD4DjmZ3jix4w1Ewabx8TNv9xFjkY5YpkTZLtJAzo8s","https://www.defined.fi/sol/5wUoNHQCZjATGb5RRm1sCrhuaDXCGAN81Q3Yjferpump?maker=FbD4DjmZ3jix4w1Ewabx8TNv9xFjkY5YpkTZLtJAzo8s")</f>
        <v/>
      </c>
      <c r="M42">
        <f>HYPERLINK("https://dexscreener.com/solana/5wUoNHQCZjATGb5RRm1sCrhuaDXCGAN81Q3Yjferpump?maker=FbD4DjmZ3jix4w1Ewabx8TNv9xFjkY5YpkTZLtJAzo8s","https://dexscreener.com/solana/5wUoNHQCZjATGb5RRm1sCrhuaDXCGAN81Q3Yjferpump?maker=FbD4DjmZ3jix4w1Ewabx8TNv9xFjkY5YpkTZLtJAzo8s")</f>
        <v/>
      </c>
    </row>
    <row r="43">
      <c r="A43" t="inlineStr">
        <is>
          <t>J5tXLKfpQtGwtpkUfgghmtvfMbcAairCXR8KuDhipump</t>
        </is>
      </c>
      <c r="B43" t="inlineStr">
        <is>
          <t>BabyChad</t>
        </is>
      </c>
      <c r="C43" t="n">
        <v>1</v>
      </c>
      <c r="D43" t="n">
        <v>-0.588</v>
      </c>
      <c r="E43" t="n">
        <v>-0.09</v>
      </c>
      <c r="F43" t="n">
        <v>6.82</v>
      </c>
      <c r="G43" t="n">
        <v>6.23</v>
      </c>
      <c r="H43" t="n">
        <v>7</v>
      </c>
      <c r="I43" t="n">
        <v>1</v>
      </c>
      <c r="J43" t="n">
        <v>-1</v>
      </c>
      <c r="K43" t="n">
        <v>-1</v>
      </c>
      <c r="L43">
        <f>HYPERLINK("https://www.defined.fi/sol/J5tXLKfpQtGwtpkUfgghmtvfMbcAairCXR8KuDhipump?maker=FbD4DjmZ3jix4w1Ewabx8TNv9xFjkY5YpkTZLtJAzo8s","https://www.defined.fi/sol/J5tXLKfpQtGwtpkUfgghmtvfMbcAairCXR8KuDhipump?maker=FbD4DjmZ3jix4w1Ewabx8TNv9xFjkY5YpkTZLtJAzo8s")</f>
        <v/>
      </c>
      <c r="M43">
        <f>HYPERLINK("https://dexscreener.com/solana/J5tXLKfpQtGwtpkUfgghmtvfMbcAairCXR8KuDhipump?maker=FbD4DjmZ3jix4w1Ewabx8TNv9xFjkY5YpkTZLtJAzo8s","https://dexscreener.com/solana/J5tXLKfpQtGwtpkUfgghmtvfMbcAairCXR8KuDhipump?maker=FbD4DjmZ3jix4w1Ewabx8TNv9xFjkY5YpkTZLtJAzo8s")</f>
        <v/>
      </c>
    </row>
    <row r="44">
      <c r="A44" t="inlineStr">
        <is>
          <t>6KLTbsNZFy6gj1iZhBNmZArjZPdGdqYWzk19RkXJNxUE</t>
        </is>
      </c>
      <c r="B44" t="inlineStr">
        <is>
          <t>Shori</t>
        </is>
      </c>
      <c r="C44" t="n">
        <v>1</v>
      </c>
      <c r="D44" t="n">
        <v>-0.177</v>
      </c>
      <c r="E44" t="n">
        <v>-1</v>
      </c>
      <c r="F44" t="n">
        <v>0.973</v>
      </c>
      <c r="G44" t="n">
        <v>0.796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HYPERLINK("https://www.defined.fi/sol/6KLTbsNZFy6gj1iZhBNmZArjZPdGdqYWzk19RkXJNxUE?maker=FbD4DjmZ3jix4w1Ewabx8TNv9xFjkY5YpkTZLtJAzo8s","https://www.defined.fi/sol/6KLTbsNZFy6gj1iZhBNmZArjZPdGdqYWzk19RkXJNxUE?maker=FbD4DjmZ3jix4w1Ewabx8TNv9xFjkY5YpkTZLtJAzo8s")</f>
        <v/>
      </c>
      <c r="M44">
        <f>HYPERLINK("https://dexscreener.com/solana/6KLTbsNZFy6gj1iZhBNmZArjZPdGdqYWzk19RkXJNxUE?maker=FbD4DjmZ3jix4w1Ewabx8TNv9xFjkY5YpkTZLtJAzo8s","https://dexscreener.com/solana/6KLTbsNZFy6gj1iZhBNmZArjZPdGdqYWzk19RkXJNxUE?maker=FbD4DjmZ3jix4w1Ewabx8TNv9xFjkY5YpkTZLtJAzo8s")</f>
        <v/>
      </c>
    </row>
    <row r="45">
      <c r="A45" t="inlineStr">
        <is>
          <t>AQ9yiDDMMXYuGotRg6HFWZu35T7rfu1QKVkBF2wNpump</t>
        </is>
      </c>
      <c r="B45" t="inlineStr">
        <is>
          <t>unknown_AQ9y</t>
        </is>
      </c>
      <c r="C45" t="n">
        <v>1</v>
      </c>
      <c r="D45" t="n">
        <v>-0.181</v>
      </c>
      <c r="E45" t="n">
        <v>-1</v>
      </c>
      <c r="F45" t="n">
        <v>0.969</v>
      </c>
      <c r="G45" t="n">
        <v>0.787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HYPERLINK("https://www.defined.fi/sol/AQ9yiDDMMXYuGotRg6HFWZu35T7rfu1QKVkBF2wNpump?maker=FbD4DjmZ3jix4w1Ewabx8TNv9xFjkY5YpkTZLtJAzo8s","https://www.defined.fi/sol/AQ9yiDDMMXYuGotRg6HFWZu35T7rfu1QKVkBF2wNpump?maker=FbD4DjmZ3jix4w1Ewabx8TNv9xFjkY5YpkTZLtJAzo8s")</f>
        <v/>
      </c>
      <c r="M45">
        <f>HYPERLINK("https://dexscreener.com/solana/AQ9yiDDMMXYuGotRg6HFWZu35T7rfu1QKVkBF2wNpump?maker=FbD4DjmZ3jix4w1Ewabx8TNv9xFjkY5YpkTZLtJAzo8s","https://dexscreener.com/solana/AQ9yiDDMMXYuGotRg6HFWZu35T7rfu1QKVkBF2wNpump?maker=FbD4DjmZ3jix4w1Ewabx8TNv9xFjkY5YpkTZLtJAzo8s")</f>
        <v/>
      </c>
    </row>
    <row r="46">
      <c r="A46" t="inlineStr">
        <is>
          <t>J8KoJi7LFNdJiGt8qavfpu2R5jXfiZxeKukhHGXgpump</t>
        </is>
      </c>
      <c r="B46" t="inlineStr">
        <is>
          <t>kache</t>
        </is>
      </c>
      <c r="C46" t="n">
        <v>1</v>
      </c>
      <c r="D46" t="n">
        <v>4.58</v>
      </c>
      <c r="E46" t="n">
        <v>0.39</v>
      </c>
      <c r="F46" t="n">
        <v>11.67</v>
      </c>
      <c r="G46" t="n">
        <v>16.25</v>
      </c>
      <c r="H46" t="n">
        <v>4</v>
      </c>
      <c r="I46" t="n">
        <v>4</v>
      </c>
      <c r="J46" t="n">
        <v>-1</v>
      </c>
      <c r="K46" t="n">
        <v>-1</v>
      </c>
      <c r="L46">
        <f>HYPERLINK("https://www.defined.fi/sol/J8KoJi7LFNdJiGt8qavfpu2R5jXfiZxeKukhHGXgpump?maker=FbD4DjmZ3jix4w1Ewabx8TNv9xFjkY5YpkTZLtJAzo8s","https://www.defined.fi/sol/J8KoJi7LFNdJiGt8qavfpu2R5jXfiZxeKukhHGXgpump?maker=FbD4DjmZ3jix4w1Ewabx8TNv9xFjkY5YpkTZLtJAzo8s")</f>
        <v/>
      </c>
      <c r="M46">
        <f>HYPERLINK("https://dexscreener.com/solana/J8KoJi7LFNdJiGt8qavfpu2R5jXfiZxeKukhHGXgpump?maker=FbD4DjmZ3jix4w1Ewabx8TNv9xFjkY5YpkTZLtJAzo8s","https://dexscreener.com/solana/J8KoJi7LFNdJiGt8qavfpu2R5jXfiZxeKukhHGXgpump?maker=FbD4DjmZ3jix4w1Ewabx8TNv9xFjkY5YpkTZLtJAzo8s")</f>
        <v/>
      </c>
    </row>
    <row r="47">
      <c r="A47" t="inlineStr">
        <is>
          <t>2rqP6q8oCKMLFpDKHRXktLnLDVNHLBkKeQdUwhp6pump</t>
        </is>
      </c>
      <c r="B47" t="inlineStr">
        <is>
          <t>Phil</t>
        </is>
      </c>
      <c r="C47" t="n">
        <v>1</v>
      </c>
      <c r="D47" t="n">
        <v>-0.431</v>
      </c>
      <c r="E47" t="n">
        <v>-0.44</v>
      </c>
      <c r="F47" t="n">
        <v>0.98</v>
      </c>
      <c r="G47" t="n">
        <v>0.549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HYPERLINK("https://www.defined.fi/sol/2rqP6q8oCKMLFpDKHRXktLnLDVNHLBkKeQdUwhp6pump?maker=FbD4DjmZ3jix4w1Ewabx8TNv9xFjkY5YpkTZLtJAzo8s","https://www.defined.fi/sol/2rqP6q8oCKMLFpDKHRXktLnLDVNHLBkKeQdUwhp6pump?maker=FbD4DjmZ3jix4w1Ewabx8TNv9xFjkY5YpkTZLtJAzo8s")</f>
        <v/>
      </c>
      <c r="M47">
        <f>HYPERLINK("https://dexscreener.com/solana/2rqP6q8oCKMLFpDKHRXktLnLDVNHLBkKeQdUwhp6pump?maker=FbD4DjmZ3jix4w1Ewabx8TNv9xFjkY5YpkTZLtJAzo8s","https://dexscreener.com/solana/2rqP6q8oCKMLFpDKHRXktLnLDVNHLBkKeQdUwhp6pump?maker=FbD4DjmZ3jix4w1Ewabx8TNv9xFjkY5YpkTZLtJAzo8s")</f>
        <v/>
      </c>
    </row>
    <row r="48">
      <c r="A48" t="inlineStr">
        <is>
          <t>62hbwY8k876zHyo9LHV3qyvtZoYK9vwpe7rvS7Empump</t>
        </is>
      </c>
      <c r="B48" t="inlineStr">
        <is>
          <t>DDDog</t>
        </is>
      </c>
      <c r="C48" t="n">
        <v>1</v>
      </c>
      <c r="D48" t="n">
        <v>-0.466</v>
      </c>
      <c r="E48" t="n">
        <v>-1</v>
      </c>
      <c r="F48" t="n">
        <v>0.968</v>
      </c>
      <c r="G48" t="n">
        <v>0.502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HYPERLINK("https://www.defined.fi/sol/62hbwY8k876zHyo9LHV3qyvtZoYK9vwpe7rvS7Empump?maker=FbD4DjmZ3jix4w1Ewabx8TNv9xFjkY5YpkTZLtJAzo8s","https://www.defined.fi/sol/62hbwY8k876zHyo9LHV3qyvtZoYK9vwpe7rvS7Empump?maker=FbD4DjmZ3jix4w1Ewabx8TNv9xFjkY5YpkTZLtJAzo8s")</f>
        <v/>
      </c>
      <c r="M48">
        <f>HYPERLINK("https://dexscreener.com/solana/62hbwY8k876zHyo9LHV3qyvtZoYK9vwpe7rvS7Empump?maker=FbD4DjmZ3jix4w1Ewabx8TNv9xFjkY5YpkTZLtJAzo8s","https://dexscreener.com/solana/62hbwY8k876zHyo9LHV3qyvtZoYK9vwpe7rvS7Empump?maker=FbD4DjmZ3jix4w1Ewabx8TNv9xFjkY5YpkTZLtJAzo8s")</f>
        <v/>
      </c>
    </row>
    <row r="49">
      <c r="A49" t="inlineStr">
        <is>
          <t>B78DSFahHE7vj82JRjK69zNWsBvuKe8fWP7n6mF7pump</t>
        </is>
      </c>
      <c r="B49" t="inlineStr">
        <is>
          <t>SHL0MS</t>
        </is>
      </c>
      <c r="C49" t="n">
        <v>1</v>
      </c>
      <c r="D49" t="n">
        <v>-2.06</v>
      </c>
      <c r="E49" t="n">
        <v>-0.7</v>
      </c>
      <c r="F49" t="n">
        <v>2.94</v>
      </c>
      <c r="G49" t="n">
        <v>0.785</v>
      </c>
      <c r="H49" t="n">
        <v>2</v>
      </c>
      <c r="I49" t="n">
        <v>1</v>
      </c>
      <c r="J49" t="n">
        <v>-1</v>
      </c>
      <c r="K49" t="n">
        <v>-1</v>
      </c>
      <c r="L49">
        <f>HYPERLINK("https://www.defined.fi/sol/B78DSFahHE7vj82JRjK69zNWsBvuKe8fWP7n6mF7pump?maker=FbD4DjmZ3jix4w1Ewabx8TNv9xFjkY5YpkTZLtJAzo8s","https://www.defined.fi/sol/B78DSFahHE7vj82JRjK69zNWsBvuKe8fWP7n6mF7pump?maker=FbD4DjmZ3jix4w1Ewabx8TNv9xFjkY5YpkTZLtJAzo8s")</f>
        <v/>
      </c>
      <c r="M49">
        <f>HYPERLINK("https://dexscreener.com/solana/B78DSFahHE7vj82JRjK69zNWsBvuKe8fWP7n6mF7pump?maker=FbD4DjmZ3jix4w1Ewabx8TNv9xFjkY5YpkTZLtJAzo8s","https://dexscreener.com/solana/B78DSFahHE7vj82JRjK69zNWsBvuKe8fWP7n6mF7pump?maker=FbD4DjmZ3jix4w1Ewabx8TNv9xFjkY5YpkTZLtJAzo8s")</f>
        <v/>
      </c>
    </row>
    <row r="50">
      <c r="A50" t="inlineStr">
        <is>
          <t>HF31Ty2DdEZkTWYTpwX4G1YQEkACbV1Weikvg17Wqzhb</t>
        </is>
      </c>
      <c r="B50" t="inlineStr">
        <is>
          <t>AITA</t>
        </is>
      </c>
      <c r="C50" t="n">
        <v>1</v>
      </c>
      <c r="D50" t="n">
        <v>0.628</v>
      </c>
      <c r="E50" t="n">
        <v>0.68</v>
      </c>
      <c r="F50" t="n">
        <v>0.928</v>
      </c>
      <c r="G50" t="n">
        <v>1.56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HYPERLINK("https://www.defined.fi/sol/HF31Ty2DdEZkTWYTpwX4G1YQEkACbV1Weikvg17Wqzhb?maker=FbD4DjmZ3jix4w1Ewabx8TNv9xFjkY5YpkTZLtJAzo8s","https://www.defined.fi/sol/HF31Ty2DdEZkTWYTpwX4G1YQEkACbV1Weikvg17Wqzhb?maker=FbD4DjmZ3jix4w1Ewabx8TNv9xFjkY5YpkTZLtJAzo8s")</f>
        <v/>
      </c>
      <c r="M50">
        <f>HYPERLINK("https://dexscreener.com/solana/HF31Ty2DdEZkTWYTpwX4G1YQEkACbV1Weikvg17Wqzhb?maker=FbD4DjmZ3jix4w1Ewabx8TNv9xFjkY5YpkTZLtJAzo8s","https://dexscreener.com/solana/HF31Ty2DdEZkTWYTpwX4G1YQEkACbV1Weikvg17Wqzhb?maker=FbD4DjmZ3jix4w1Ewabx8TNv9xFjkY5YpkTZLtJAzo8s")</f>
        <v/>
      </c>
    </row>
    <row r="51">
      <c r="A51" t="inlineStr">
        <is>
          <t>6uAb3i18kvNzjFdQiJfQeidzYR1ekTtFUhFgenGnpump</t>
        </is>
      </c>
      <c r="B51" t="inlineStr">
        <is>
          <t>jim</t>
        </is>
      </c>
      <c r="C51" t="n">
        <v>1</v>
      </c>
      <c r="D51" t="n">
        <v>-0.036</v>
      </c>
      <c r="E51" t="n">
        <v>-1</v>
      </c>
      <c r="F51" t="n">
        <v>1.01</v>
      </c>
      <c r="G51" t="n">
        <v>0.976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HYPERLINK("https://www.defined.fi/sol/6uAb3i18kvNzjFdQiJfQeidzYR1ekTtFUhFgenGnpump?maker=FbD4DjmZ3jix4w1Ewabx8TNv9xFjkY5YpkTZLtJAzo8s","https://www.defined.fi/sol/6uAb3i18kvNzjFdQiJfQeidzYR1ekTtFUhFgenGnpump?maker=FbD4DjmZ3jix4w1Ewabx8TNv9xFjkY5YpkTZLtJAzo8s")</f>
        <v/>
      </c>
      <c r="M51">
        <f>HYPERLINK("https://dexscreener.com/solana/6uAb3i18kvNzjFdQiJfQeidzYR1ekTtFUhFgenGnpump?maker=FbD4DjmZ3jix4w1Ewabx8TNv9xFjkY5YpkTZLtJAzo8s","https://dexscreener.com/solana/6uAb3i18kvNzjFdQiJfQeidzYR1ekTtFUhFgenGnpump?maker=FbD4DjmZ3jix4w1Ewabx8TNv9xFjkY5YpkTZLtJAzo8s")</f>
        <v/>
      </c>
    </row>
    <row r="52">
      <c r="A52" t="inlineStr">
        <is>
          <t>W1L7tBKJYKHLmUnexeeNL9sLj7wbVyJ4z6qWr1Lpump</t>
        </is>
      </c>
      <c r="B52" t="inlineStr">
        <is>
          <t>cookie2.0</t>
        </is>
      </c>
      <c r="C52" t="n">
        <v>1</v>
      </c>
      <c r="D52" t="n">
        <v>-0.446</v>
      </c>
      <c r="E52" t="n">
        <v>-1</v>
      </c>
      <c r="F52" t="n">
        <v>0.959</v>
      </c>
      <c r="G52" t="n">
        <v>0.512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HYPERLINK("https://www.defined.fi/sol/W1L7tBKJYKHLmUnexeeNL9sLj7wbVyJ4z6qWr1Lpump?maker=FbD4DjmZ3jix4w1Ewabx8TNv9xFjkY5YpkTZLtJAzo8s","https://www.defined.fi/sol/W1L7tBKJYKHLmUnexeeNL9sLj7wbVyJ4z6qWr1Lpump?maker=FbD4DjmZ3jix4w1Ewabx8TNv9xFjkY5YpkTZLtJAzo8s")</f>
        <v/>
      </c>
      <c r="M52">
        <f>HYPERLINK("https://dexscreener.com/solana/W1L7tBKJYKHLmUnexeeNL9sLj7wbVyJ4z6qWr1Lpump?maker=FbD4DjmZ3jix4w1Ewabx8TNv9xFjkY5YpkTZLtJAzo8s","https://dexscreener.com/solana/W1L7tBKJYKHLmUnexeeNL9sLj7wbVyJ4z6qWr1Lpump?maker=FbD4DjmZ3jix4w1Ewabx8TNv9xFjkY5YpkTZLtJAzo8s")</f>
        <v/>
      </c>
    </row>
    <row r="53">
      <c r="A53" t="inlineStr">
        <is>
          <t>Cg34mCg2ZdBmx2WLipwimJ28jUqZUiWRZxWijarVpump</t>
        </is>
      </c>
      <c r="B53" t="inlineStr">
        <is>
          <t>TROLLFACE</t>
        </is>
      </c>
      <c r="C53" t="n">
        <v>1</v>
      </c>
      <c r="D53" t="n">
        <v>-0.953</v>
      </c>
      <c r="E53" t="n">
        <v>-0.49</v>
      </c>
      <c r="F53" t="n">
        <v>1.96</v>
      </c>
      <c r="G53" t="n">
        <v>1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HYPERLINK("https://www.defined.fi/sol/Cg34mCg2ZdBmx2WLipwimJ28jUqZUiWRZxWijarVpump?maker=FbD4DjmZ3jix4w1Ewabx8TNv9xFjkY5YpkTZLtJAzo8s","https://www.defined.fi/sol/Cg34mCg2ZdBmx2WLipwimJ28jUqZUiWRZxWijarVpump?maker=FbD4DjmZ3jix4w1Ewabx8TNv9xFjkY5YpkTZLtJAzo8s")</f>
        <v/>
      </c>
      <c r="M53">
        <f>HYPERLINK("https://dexscreener.com/solana/Cg34mCg2ZdBmx2WLipwimJ28jUqZUiWRZxWijarVpump?maker=FbD4DjmZ3jix4w1Ewabx8TNv9xFjkY5YpkTZLtJAzo8s","https://dexscreener.com/solana/Cg34mCg2ZdBmx2WLipwimJ28jUqZUiWRZxWijarVpump?maker=FbD4DjmZ3jix4w1Ewabx8TNv9xFjkY5YpkTZLtJAzo8s")</f>
        <v/>
      </c>
    </row>
    <row r="54">
      <c r="A54" t="inlineStr">
        <is>
          <t>6MCG6QNB2Bp2KRqsstYo8GxcjcGeb2DC3DS7kXX9pump</t>
        </is>
      </c>
      <c r="B54" t="inlineStr">
        <is>
          <t>lulo</t>
        </is>
      </c>
      <c r="C54" t="n">
        <v>1</v>
      </c>
      <c r="D54" t="n">
        <v>-0.678</v>
      </c>
      <c r="E54" t="n">
        <v>-0.7</v>
      </c>
      <c r="F54" t="n">
        <v>0.969</v>
      </c>
      <c r="G54" t="n">
        <v>0.291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HYPERLINK("https://www.defined.fi/sol/6MCG6QNB2Bp2KRqsstYo8GxcjcGeb2DC3DS7kXX9pump?maker=FbD4DjmZ3jix4w1Ewabx8TNv9xFjkY5YpkTZLtJAzo8s","https://www.defined.fi/sol/6MCG6QNB2Bp2KRqsstYo8GxcjcGeb2DC3DS7kXX9pump?maker=FbD4DjmZ3jix4w1Ewabx8TNv9xFjkY5YpkTZLtJAzo8s")</f>
        <v/>
      </c>
      <c r="M54">
        <f>HYPERLINK("https://dexscreener.com/solana/6MCG6QNB2Bp2KRqsstYo8GxcjcGeb2DC3DS7kXX9pump?maker=FbD4DjmZ3jix4w1Ewabx8TNv9xFjkY5YpkTZLtJAzo8s","https://dexscreener.com/solana/6MCG6QNB2Bp2KRqsstYo8GxcjcGeb2DC3DS7kXX9pump?maker=FbD4DjmZ3jix4w1Ewabx8TNv9xFjkY5YpkTZLtJAzo8s")</f>
        <v/>
      </c>
    </row>
    <row r="55">
      <c r="A55" t="inlineStr">
        <is>
          <t>4NgSY5hPhzDivgpxj9YRf3jFMH4wAJuPPAKhEtWApump</t>
        </is>
      </c>
      <c r="B55" t="inlineStr">
        <is>
          <t>Ringpiece</t>
        </is>
      </c>
      <c r="C55" t="n">
        <v>1</v>
      </c>
      <c r="D55" t="n">
        <v>20.38</v>
      </c>
      <c r="E55" t="n">
        <v>1.83</v>
      </c>
      <c r="F55" t="n">
        <v>11.15</v>
      </c>
      <c r="G55" t="n">
        <v>31.53</v>
      </c>
      <c r="H55" t="n">
        <v>3</v>
      </c>
      <c r="I55" t="n">
        <v>2</v>
      </c>
      <c r="J55" t="n">
        <v>-1</v>
      </c>
      <c r="K55" t="n">
        <v>-1</v>
      </c>
      <c r="L55">
        <f>HYPERLINK("https://www.defined.fi/sol/4NgSY5hPhzDivgpxj9YRf3jFMH4wAJuPPAKhEtWApump?maker=FbD4DjmZ3jix4w1Ewabx8TNv9xFjkY5YpkTZLtJAzo8s","https://www.defined.fi/sol/4NgSY5hPhzDivgpxj9YRf3jFMH4wAJuPPAKhEtWApump?maker=FbD4DjmZ3jix4w1Ewabx8TNv9xFjkY5YpkTZLtJAzo8s")</f>
        <v/>
      </c>
      <c r="M55">
        <f>HYPERLINK("https://dexscreener.com/solana/4NgSY5hPhzDivgpxj9YRf3jFMH4wAJuPPAKhEtWApump?maker=FbD4DjmZ3jix4w1Ewabx8TNv9xFjkY5YpkTZLtJAzo8s","https://dexscreener.com/solana/4NgSY5hPhzDivgpxj9YRf3jFMH4wAJuPPAKhEtWApump?maker=FbD4DjmZ3jix4w1Ewabx8TNv9xFjkY5YpkTZLtJAzo8s")</f>
        <v/>
      </c>
    </row>
    <row r="56">
      <c r="A56" t="inlineStr">
        <is>
          <t>8nQ1iNsvrCPsNfd1Ebm3P14uD228htjLH8UDiyCq2HCD</t>
        </is>
      </c>
      <c r="B56" t="inlineStr">
        <is>
          <t>TofuChan</t>
        </is>
      </c>
      <c r="C56" t="n">
        <v>1</v>
      </c>
      <c r="D56" t="n">
        <v>-0.241</v>
      </c>
      <c r="E56" t="n">
        <v>-1</v>
      </c>
      <c r="F56" t="n">
        <v>1.44</v>
      </c>
      <c r="G56" t="n">
        <v>1.2</v>
      </c>
      <c r="H56" t="n">
        <v>2</v>
      </c>
      <c r="I56" t="n">
        <v>1</v>
      </c>
      <c r="J56" t="n">
        <v>-1</v>
      </c>
      <c r="K56" t="n">
        <v>-1</v>
      </c>
      <c r="L56">
        <f>HYPERLINK("https://www.defined.fi/sol/8nQ1iNsvrCPsNfd1Ebm3P14uD228htjLH8UDiyCq2HCD?maker=FbD4DjmZ3jix4w1Ewabx8TNv9xFjkY5YpkTZLtJAzo8s","https://www.defined.fi/sol/8nQ1iNsvrCPsNfd1Ebm3P14uD228htjLH8UDiyCq2HCD?maker=FbD4DjmZ3jix4w1Ewabx8TNv9xFjkY5YpkTZLtJAzo8s")</f>
        <v/>
      </c>
      <c r="M56">
        <f>HYPERLINK("https://dexscreener.com/solana/8nQ1iNsvrCPsNfd1Ebm3P14uD228htjLH8UDiyCq2HCD?maker=FbD4DjmZ3jix4w1Ewabx8TNv9xFjkY5YpkTZLtJAzo8s","https://dexscreener.com/solana/8nQ1iNsvrCPsNfd1Ebm3P14uD228htjLH8UDiyCq2HCD?maker=FbD4DjmZ3jix4w1Ewabx8TNv9xFjkY5YpkTZLtJAzo8s")</f>
        <v/>
      </c>
    </row>
    <row r="57">
      <c r="A57" t="inlineStr">
        <is>
          <t>AfR8kzgJwJKtZB4A6JzaVa1bmfbQfXE4JJie1aejpump</t>
        </is>
      </c>
      <c r="B57" t="inlineStr">
        <is>
          <t>daemonism</t>
        </is>
      </c>
      <c r="C57" t="n">
        <v>1</v>
      </c>
      <c r="D57" t="n">
        <v>4.57</v>
      </c>
      <c r="E57" t="n">
        <v>4.76</v>
      </c>
      <c r="F57" t="n">
        <v>0.96</v>
      </c>
      <c r="G57" t="n">
        <v>5.53</v>
      </c>
      <c r="H57" t="n">
        <v>1</v>
      </c>
      <c r="I57" t="n">
        <v>2</v>
      </c>
      <c r="J57" t="n">
        <v>-1</v>
      </c>
      <c r="K57" t="n">
        <v>-1</v>
      </c>
      <c r="L57">
        <f>HYPERLINK("https://www.defined.fi/sol/AfR8kzgJwJKtZB4A6JzaVa1bmfbQfXE4JJie1aejpump?maker=FbD4DjmZ3jix4w1Ewabx8TNv9xFjkY5YpkTZLtJAzo8s","https://www.defined.fi/sol/AfR8kzgJwJKtZB4A6JzaVa1bmfbQfXE4JJie1aejpump?maker=FbD4DjmZ3jix4w1Ewabx8TNv9xFjkY5YpkTZLtJAzo8s")</f>
        <v/>
      </c>
      <c r="M57">
        <f>HYPERLINK("https://dexscreener.com/solana/AfR8kzgJwJKtZB4A6JzaVa1bmfbQfXE4JJie1aejpump?maker=FbD4DjmZ3jix4w1Ewabx8TNv9xFjkY5YpkTZLtJAzo8s","https://dexscreener.com/solana/AfR8kzgJwJKtZB4A6JzaVa1bmfbQfXE4JJie1aejpump?maker=FbD4DjmZ3jix4w1Ewabx8TNv9xFjkY5YpkTZLtJAzo8s")</f>
        <v/>
      </c>
    </row>
    <row r="58">
      <c r="A58" t="inlineStr">
        <is>
          <t>2fxnqa2WVS8UxKwcs7r3xLhmxb2inVYPD8sRJUuQpump</t>
        </is>
      </c>
      <c r="B58" t="inlineStr">
        <is>
          <t>TOFU</t>
        </is>
      </c>
      <c r="C58" t="n">
        <v>1</v>
      </c>
      <c r="D58" t="n">
        <v>0.065</v>
      </c>
      <c r="E58" t="n">
        <v>0.14</v>
      </c>
      <c r="F58" t="n">
        <v>0.483</v>
      </c>
      <c r="G58" t="n">
        <v>0.548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HYPERLINK("https://www.defined.fi/sol/2fxnqa2WVS8UxKwcs7r3xLhmxb2inVYPD8sRJUuQpump?maker=FbD4DjmZ3jix4w1Ewabx8TNv9xFjkY5YpkTZLtJAzo8s","https://www.defined.fi/sol/2fxnqa2WVS8UxKwcs7r3xLhmxb2inVYPD8sRJUuQpump?maker=FbD4DjmZ3jix4w1Ewabx8TNv9xFjkY5YpkTZLtJAzo8s")</f>
        <v/>
      </c>
      <c r="M58">
        <f>HYPERLINK("https://dexscreener.com/solana/2fxnqa2WVS8UxKwcs7r3xLhmxb2inVYPD8sRJUuQpump?maker=FbD4DjmZ3jix4w1Ewabx8TNv9xFjkY5YpkTZLtJAzo8s","https://dexscreener.com/solana/2fxnqa2WVS8UxKwcs7r3xLhmxb2inVYPD8sRJUuQpump?maker=FbD4DjmZ3jix4w1Ewabx8TNv9xFjkY5YpkTZLtJAzo8s")</f>
        <v/>
      </c>
    </row>
    <row r="59">
      <c r="A59" t="inlineStr">
        <is>
          <t>FSFYNeHsqz1LKg8DdB5NrHJAZkzK8VzfrJbZFUPnpump</t>
        </is>
      </c>
      <c r="B59" t="inlineStr">
        <is>
          <t>GOLDRUSH</t>
        </is>
      </c>
      <c r="C59" t="n">
        <v>1</v>
      </c>
      <c r="D59" t="n">
        <v>-0.5669999999999999</v>
      </c>
      <c r="E59" t="n">
        <v>-0.17</v>
      </c>
      <c r="F59" t="n">
        <v>3.38</v>
      </c>
      <c r="G59" t="n">
        <v>2.81</v>
      </c>
      <c r="H59" t="n">
        <v>4</v>
      </c>
      <c r="I59" t="n">
        <v>2</v>
      </c>
      <c r="J59" t="n">
        <v>-1</v>
      </c>
      <c r="K59" t="n">
        <v>-1</v>
      </c>
      <c r="L59">
        <f>HYPERLINK("https://www.defined.fi/sol/FSFYNeHsqz1LKg8DdB5NrHJAZkzK8VzfrJbZFUPnpump?maker=FbD4DjmZ3jix4w1Ewabx8TNv9xFjkY5YpkTZLtJAzo8s","https://www.defined.fi/sol/FSFYNeHsqz1LKg8DdB5NrHJAZkzK8VzfrJbZFUPnpump?maker=FbD4DjmZ3jix4w1Ewabx8TNv9xFjkY5YpkTZLtJAzo8s")</f>
        <v/>
      </c>
      <c r="M59">
        <f>HYPERLINK("https://dexscreener.com/solana/FSFYNeHsqz1LKg8DdB5NrHJAZkzK8VzfrJbZFUPnpump?maker=FbD4DjmZ3jix4w1Ewabx8TNv9xFjkY5YpkTZLtJAzo8s","https://dexscreener.com/solana/FSFYNeHsqz1LKg8DdB5NrHJAZkzK8VzfrJbZFUPnpump?maker=FbD4DjmZ3jix4w1Ewabx8TNv9xFjkY5YpkTZLtJAzo8s")</f>
        <v/>
      </c>
    </row>
    <row r="60">
      <c r="A60" t="inlineStr">
        <is>
          <t>JBxJtmLhadopDRgJFSKfQ5wjYLMzRry79tsX574Rpump</t>
        </is>
      </c>
      <c r="B60" t="inlineStr">
        <is>
          <t>FART</t>
        </is>
      </c>
      <c r="C60" t="n">
        <v>1</v>
      </c>
      <c r="D60" t="n">
        <v>-0.409</v>
      </c>
      <c r="E60" t="n">
        <v>-0.42</v>
      </c>
      <c r="F60" t="n">
        <v>0.967</v>
      </c>
      <c r="G60" t="n">
        <v>0.5580000000000001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HYPERLINK("https://www.defined.fi/sol/JBxJtmLhadopDRgJFSKfQ5wjYLMzRry79tsX574Rpump?maker=FbD4DjmZ3jix4w1Ewabx8TNv9xFjkY5YpkTZLtJAzo8s","https://www.defined.fi/sol/JBxJtmLhadopDRgJFSKfQ5wjYLMzRry79tsX574Rpump?maker=FbD4DjmZ3jix4w1Ewabx8TNv9xFjkY5YpkTZLtJAzo8s")</f>
        <v/>
      </c>
      <c r="M60">
        <f>HYPERLINK("https://dexscreener.com/solana/JBxJtmLhadopDRgJFSKfQ5wjYLMzRry79tsX574Rpump?maker=FbD4DjmZ3jix4w1Ewabx8TNv9xFjkY5YpkTZLtJAzo8s","https://dexscreener.com/solana/JBxJtmLhadopDRgJFSKfQ5wjYLMzRry79tsX574Rpump?maker=FbD4DjmZ3jix4w1Ewabx8TNv9xFjkY5YpkTZLtJAzo8s")</f>
        <v/>
      </c>
    </row>
    <row r="61">
      <c r="A61" t="inlineStr">
        <is>
          <t>9a3Ce5dP9jXxuMTi3xC5MiLWkWojNHhKd1UcyyAxpump</t>
        </is>
      </c>
      <c r="B61" t="inlineStr">
        <is>
          <t>daemon</t>
        </is>
      </c>
      <c r="C61" t="n">
        <v>1</v>
      </c>
      <c r="D61" t="n">
        <v>-0.197</v>
      </c>
      <c r="E61" t="n">
        <v>-0.07000000000000001</v>
      </c>
      <c r="F61" t="n">
        <v>2.88</v>
      </c>
      <c r="G61" t="n">
        <v>2.68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HYPERLINK("https://www.defined.fi/sol/9a3Ce5dP9jXxuMTi3xC5MiLWkWojNHhKd1UcyyAxpump?maker=FbD4DjmZ3jix4w1Ewabx8TNv9xFjkY5YpkTZLtJAzo8s","https://www.defined.fi/sol/9a3Ce5dP9jXxuMTi3xC5MiLWkWojNHhKd1UcyyAxpump?maker=FbD4DjmZ3jix4w1Ewabx8TNv9xFjkY5YpkTZLtJAzo8s")</f>
        <v/>
      </c>
      <c r="M61">
        <f>HYPERLINK("https://dexscreener.com/solana/9a3Ce5dP9jXxuMTi3xC5MiLWkWojNHhKd1UcyyAxpump?maker=FbD4DjmZ3jix4w1Ewabx8TNv9xFjkY5YpkTZLtJAzo8s","https://dexscreener.com/solana/9a3Ce5dP9jXxuMTi3xC5MiLWkWojNHhKd1UcyyAxpump?maker=FbD4DjmZ3jix4w1Ewabx8TNv9xFjkY5YpkTZLtJAzo8s")</f>
        <v/>
      </c>
    </row>
    <row r="62">
      <c r="A62" t="inlineStr">
        <is>
          <t>E19ywnRfdXtfURNXjWfQjkVyuSJuCaNkVG3o3KL3pump</t>
        </is>
      </c>
      <c r="B62" t="inlineStr">
        <is>
          <t>Theory</t>
        </is>
      </c>
      <c r="C62" t="n">
        <v>2</v>
      </c>
      <c r="D62" t="n">
        <v>0.229</v>
      </c>
      <c r="E62" t="n">
        <v>-1</v>
      </c>
      <c r="F62" t="n">
        <v>0.956</v>
      </c>
      <c r="G62" t="n">
        <v>1.18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HYPERLINK("https://www.defined.fi/sol/E19ywnRfdXtfURNXjWfQjkVyuSJuCaNkVG3o3KL3pump?maker=FbD4DjmZ3jix4w1Ewabx8TNv9xFjkY5YpkTZLtJAzo8s","https://www.defined.fi/sol/E19ywnRfdXtfURNXjWfQjkVyuSJuCaNkVG3o3KL3pump?maker=FbD4DjmZ3jix4w1Ewabx8TNv9xFjkY5YpkTZLtJAzo8s")</f>
        <v/>
      </c>
      <c r="M62">
        <f>HYPERLINK("https://dexscreener.com/solana/E19ywnRfdXtfURNXjWfQjkVyuSJuCaNkVG3o3KL3pump?maker=FbD4DjmZ3jix4w1Ewabx8TNv9xFjkY5YpkTZLtJAzo8s","https://dexscreener.com/solana/E19ywnRfdXtfURNXjWfQjkVyuSJuCaNkVG3o3KL3pump?maker=FbD4DjmZ3jix4w1Ewabx8TNv9xFjkY5YpkTZLtJAzo8s")</f>
        <v/>
      </c>
    </row>
    <row r="63">
      <c r="A63" t="inlineStr">
        <is>
          <t>8BzHRfmyzgDWDSVoAqs9HChfP2huEPmFmgfbNUMKpump</t>
        </is>
      </c>
      <c r="B63" t="inlineStr">
        <is>
          <t>shade</t>
        </is>
      </c>
      <c r="C63" t="n">
        <v>2</v>
      </c>
      <c r="D63" t="n">
        <v>0.402</v>
      </c>
      <c r="E63" t="n">
        <v>-1</v>
      </c>
      <c r="F63" t="n">
        <v>0.664</v>
      </c>
      <c r="G63" t="n">
        <v>1.07</v>
      </c>
      <c r="H63" t="n">
        <v>2</v>
      </c>
      <c r="I63" t="n">
        <v>1</v>
      </c>
      <c r="J63" t="n">
        <v>-1</v>
      </c>
      <c r="K63" t="n">
        <v>-1</v>
      </c>
      <c r="L63">
        <f>HYPERLINK("https://www.defined.fi/sol/8BzHRfmyzgDWDSVoAqs9HChfP2huEPmFmgfbNUMKpump?maker=FbD4DjmZ3jix4w1Ewabx8TNv9xFjkY5YpkTZLtJAzo8s","https://www.defined.fi/sol/8BzHRfmyzgDWDSVoAqs9HChfP2huEPmFmgfbNUMKpump?maker=FbD4DjmZ3jix4w1Ewabx8TNv9xFjkY5YpkTZLtJAzo8s")</f>
        <v/>
      </c>
      <c r="M63">
        <f>HYPERLINK("https://dexscreener.com/solana/8BzHRfmyzgDWDSVoAqs9HChfP2huEPmFmgfbNUMKpump?maker=FbD4DjmZ3jix4w1Ewabx8TNv9xFjkY5YpkTZLtJAzo8s","https://dexscreener.com/solana/8BzHRfmyzgDWDSVoAqs9HChfP2huEPmFmgfbNUMKpump?maker=FbD4DjmZ3jix4w1Ewabx8TNv9xFjkY5YpkTZLtJAzo8s")</f>
        <v/>
      </c>
    </row>
    <row r="64">
      <c r="A64" t="inlineStr">
        <is>
          <t>CAGC7zNDwRkTQ215crBsBqM67qguHs3A53Acx4HEpump</t>
        </is>
      </c>
      <c r="B64" t="inlineStr">
        <is>
          <t>autismcat</t>
        </is>
      </c>
      <c r="C64" t="n">
        <v>2</v>
      </c>
      <c r="D64" t="n">
        <v>-0.493</v>
      </c>
      <c r="E64" t="n">
        <v>-1</v>
      </c>
      <c r="F64" t="n">
        <v>0.969</v>
      </c>
      <c r="G64" t="n">
        <v>0.476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HYPERLINK("https://www.defined.fi/sol/CAGC7zNDwRkTQ215crBsBqM67qguHs3A53Acx4HEpump?maker=FbD4DjmZ3jix4w1Ewabx8TNv9xFjkY5YpkTZLtJAzo8s","https://www.defined.fi/sol/CAGC7zNDwRkTQ215crBsBqM67qguHs3A53Acx4HEpump?maker=FbD4DjmZ3jix4w1Ewabx8TNv9xFjkY5YpkTZLtJAzo8s")</f>
        <v/>
      </c>
      <c r="M64">
        <f>HYPERLINK("https://dexscreener.com/solana/CAGC7zNDwRkTQ215crBsBqM67qguHs3A53Acx4HEpump?maker=FbD4DjmZ3jix4w1Ewabx8TNv9xFjkY5YpkTZLtJAzo8s","https://dexscreener.com/solana/CAGC7zNDwRkTQ215crBsBqM67qguHs3A53Acx4HEpump?maker=FbD4DjmZ3jix4w1Ewabx8TNv9xFjkY5YpkTZLtJAzo8s")</f>
        <v/>
      </c>
    </row>
    <row r="65">
      <c r="A65" t="inlineStr">
        <is>
          <t>ENSXca7RNqjzTemTaPpyf5eC4Van7y17h5SQNgFBpump</t>
        </is>
      </c>
      <c r="B65" t="inlineStr">
        <is>
          <t>GIGGLE</t>
        </is>
      </c>
      <c r="C65" t="n">
        <v>2</v>
      </c>
      <c r="D65" t="n">
        <v>-0.368</v>
      </c>
      <c r="E65" t="n">
        <v>-1</v>
      </c>
      <c r="F65" t="n">
        <v>0.98</v>
      </c>
      <c r="G65" t="n">
        <v>0.612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HYPERLINK("https://www.defined.fi/sol/ENSXca7RNqjzTemTaPpyf5eC4Van7y17h5SQNgFBpump?maker=FbD4DjmZ3jix4w1Ewabx8TNv9xFjkY5YpkTZLtJAzo8s","https://www.defined.fi/sol/ENSXca7RNqjzTemTaPpyf5eC4Van7y17h5SQNgFBpump?maker=FbD4DjmZ3jix4w1Ewabx8TNv9xFjkY5YpkTZLtJAzo8s")</f>
        <v/>
      </c>
      <c r="M65">
        <f>HYPERLINK("https://dexscreener.com/solana/ENSXca7RNqjzTemTaPpyf5eC4Van7y17h5SQNgFBpump?maker=FbD4DjmZ3jix4w1Ewabx8TNv9xFjkY5YpkTZLtJAzo8s","https://dexscreener.com/solana/ENSXca7RNqjzTemTaPpyf5eC4Van7y17h5SQNgFBpump?maker=FbD4DjmZ3jix4w1Ewabx8TNv9xFjkY5YpkTZLtJAzo8s")</f>
        <v/>
      </c>
    </row>
    <row r="66">
      <c r="A66" t="inlineStr">
        <is>
          <t>3JXq16mWyo1uboEK9QCGcjjgCB3DXKWWcF1yySC7pump</t>
        </is>
      </c>
      <c r="B66" t="inlineStr">
        <is>
          <t>$ANDY70B$</t>
        </is>
      </c>
      <c r="C66" t="n">
        <v>2</v>
      </c>
      <c r="D66" t="n">
        <v>-0.769</v>
      </c>
      <c r="E66" t="n">
        <v>-0.12</v>
      </c>
      <c r="F66" t="n">
        <v>6.25</v>
      </c>
      <c r="G66" t="n">
        <v>5.49</v>
      </c>
      <c r="H66" t="n">
        <v>7</v>
      </c>
      <c r="I66" t="n">
        <v>3</v>
      </c>
      <c r="J66" t="n">
        <v>-1</v>
      </c>
      <c r="K66" t="n">
        <v>-1</v>
      </c>
      <c r="L66">
        <f>HYPERLINK("https://www.defined.fi/sol/3JXq16mWyo1uboEK9QCGcjjgCB3DXKWWcF1yySC7pump?maker=FbD4DjmZ3jix4w1Ewabx8TNv9xFjkY5YpkTZLtJAzo8s","https://www.defined.fi/sol/3JXq16mWyo1uboEK9QCGcjjgCB3DXKWWcF1yySC7pump?maker=FbD4DjmZ3jix4w1Ewabx8TNv9xFjkY5YpkTZLtJAzo8s")</f>
        <v/>
      </c>
      <c r="M66">
        <f>HYPERLINK("https://dexscreener.com/solana/3JXq16mWyo1uboEK9QCGcjjgCB3DXKWWcF1yySC7pump?maker=FbD4DjmZ3jix4w1Ewabx8TNv9xFjkY5YpkTZLtJAzo8s","https://dexscreener.com/solana/3JXq16mWyo1uboEK9QCGcjjgCB3DXKWWcF1yySC7pump?maker=FbD4DjmZ3jix4w1Ewabx8TNv9xFjkY5YpkTZLtJAzo8s")</f>
        <v/>
      </c>
    </row>
    <row r="67">
      <c r="A67" t="inlineStr">
        <is>
          <t>CGxUyFki6ZmxQyYgCpiSfvSMxSFU5B7JHnoZrPM2pump</t>
        </is>
      </c>
      <c r="B67" t="inlineStr">
        <is>
          <t>andy-70b</t>
        </is>
      </c>
      <c r="C67" t="n">
        <v>2</v>
      </c>
      <c r="D67" t="n">
        <v>-0.607</v>
      </c>
      <c r="E67" t="n">
        <v>-0.63</v>
      </c>
      <c r="F67" t="n">
        <v>0.963</v>
      </c>
      <c r="G67" t="n">
        <v>0.356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HYPERLINK("https://www.defined.fi/sol/CGxUyFki6ZmxQyYgCpiSfvSMxSFU5B7JHnoZrPM2pump?maker=FbD4DjmZ3jix4w1Ewabx8TNv9xFjkY5YpkTZLtJAzo8s","https://www.defined.fi/sol/CGxUyFki6ZmxQyYgCpiSfvSMxSFU5B7JHnoZrPM2pump?maker=FbD4DjmZ3jix4w1Ewabx8TNv9xFjkY5YpkTZLtJAzo8s")</f>
        <v/>
      </c>
      <c r="M67">
        <f>HYPERLINK("https://dexscreener.com/solana/CGxUyFki6ZmxQyYgCpiSfvSMxSFU5B7JHnoZrPM2pump?maker=FbD4DjmZ3jix4w1Ewabx8TNv9xFjkY5YpkTZLtJAzo8s","https://dexscreener.com/solana/CGxUyFki6ZmxQyYgCpiSfvSMxSFU5B7JHnoZrPM2pump?maker=FbD4DjmZ3jix4w1Ewabx8TNv9xFjkY5YpkTZLtJAzo8s")</f>
        <v/>
      </c>
    </row>
    <row r="68">
      <c r="A68" t="inlineStr">
        <is>
          <t>DPfhZt2wjTYTsA3JjNEJCDyX3Rn1ef8sbje6AMGDpump</t>
        </is>
      </c>
      <c r="B68" t="inlineStr">
        <is>
          <t>soliloquy</t>
        </is>
      </c>
      <c r="C68" t="n">
        <v>2</v>
      </c>
      <c r="D68" t="n">
        <v>3.32</v>
      </c>
      <c r="E68" t="n">
        <v>1.73</v>
      </c>
      <c r="F68" t="n">
        <v>1.92</v>
      </c>
      <c r="G68" t="n">
        <v>5.24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HYPERLINK("https://www.defined.fi/sol/DPfhZt2wjTYTsA3JjNEJCDyX3Rn1ef8sbje6AMGDpump?maker=FbD4DjmZ3jix4w1Ewabx8TNv9xFjkY5YpkTZLtJAzo8s","https://www.defined.fi/sol/DPfhZt2wjTYTsA3JjNEJCDyX3Rn1ef8sbje6AMGDpump?maker=FbD4DjmZ3jix4w1Ewabx8TNv9xFjkY5YpkTZLtJAzo8s")</f>
        <v/>
      </c>
      <c r="M68">
        <f>HYPERLINK("https://dexscreener.com/solana/DPfhZt2wjTYTsA3JjNEJCDyX3Rn1ef8sbje6AMGDpump?maker=FbD4DjmZ3jix4w1Ewabx8TNv9xFjkY5YpkTZLtJAzo8s","https://dexscreener.com/solana/DPfhZt2wjTYTsA3JjNEJCDyX3Rn1ef8sbje6AMGDpump?maker=FbD4DjmZ3jix4w1Ewabx8TNv9xFjkY5YpkTZLtJAzo8s")</f>
        <v/>
      </c>
    </row>
    <row r="69">
      <c r="A69" t="inlineStr">
        <is>
          <t>8GoqNAmJB61CYFnuq9rLXpbBomNrZcw1HArceUmFpump</t>
        </is>
      </c>
      <c r="B69" t="inlineStr">
        <is>
          <t>oCAT</t>
        </is>
      </c>
      <c r="C69" t="n">
        <v>2</v>
      </c>
      <c r="D69" t="n">
        <v>1.05</v>
      </c>
      <c r="E69" t="n">
        <v>0.73</v>
      </c>
      <c r="F69" t="n">
        <v>1.44</v>
      </c>
      <c r="G69" t="n">
        <v>2.49</v>
      </c>
      <c r="H69" t="n">
        <v>3</v>
      </c>
      <c r="I69" t="n">
        <v>3</v>
      </c>
      <c r="J69" t="n">
        <v>-1</v>
      </c>
      <c r="K69" t="n">
        <v>-1</v>
      </c>
      <c r="L69">
        <f>HYPERLINK("https://www.defined.fi/sol/8GoqNAmJB61CYFnuq9rLXpbBomNrZcw1HArceUmFpump?maker=FbD4DjmZ3jix4w1Ewabx8TNv9xFjkY5YpkTZLtJAzo8s","https://www.defined.fi/sol/8GoqNAmJB61CYFnuq9rLXpbBomNrZcw1HArceUmFpump?maker=FbD4DjmZ3jix4w1Ewabx8TNv9xFjkY5YpkTZLtJAzo8s")</f>
        <v/>
      </c>
      <c r="M69">
        <f>HYPERLINK("https://dexscreener.com/solana/8GoqNAmJB61CYFnuq9rLXpbBomNrZcw1HArceUmFpump?maker=FbD4DjmZ3jix4w1Ewabx8TNv9xFjkY5YpkTZLtJAzo8s","https://dexscreener.com/solana/8GoqNAmJB61CYFnuq9rLXpbBomNrZcw1HArceUmFpump?maker=FbD4DjmZ3jix4w1Ewabx8TNv9xFjkY5YpkTZLtJAzo8s")</f>
        <v/>
      </c>
    </row>
    <row r="70">
      <c r="A70" t="inlineStr">
        <is>
          <t>H33XaAyCkPejrG43tB2FnfBu4x6DEjcBZnW9ziFKpump</t>
        </is>
      </c>
      <c r="B70" t="inlineStr">
        <is>
          <t>unknown_H33X</t>
        </is>
      </c>
      <c r="C70" t="n">
        <v>2</v>
      </c>
      <c r="D70" t="n">
        <v>-0.195</v>
      </c>
      <c r="E70" t="n">
        <v>-0.41</v>
      </c>
      <c r="F70" t="n">
        <v>0.48</v>
      </c>
      <c r="G70" t="n">
        <v>0.285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HYPERLINK("https://www.defined.fi/sol/H33XaAyCkPejrG43tB2FnfBu4x6DEjcBZnW9ziFKpump?maker=FbD4DjmZ3jix4w1Ewabx8TNv9xFjkY5YpkTZLtJAzo8s","https://www.defined.fi/sol/H33XaAyCkPejrG43tB2FnfBu4x6DEjcBZnW9ziFKpump?maker=FbD4DjmZ3jix4w1Ewabx8TNv9xFjkY5YpkTZLtJAzo8s")</f>
        <v/>
      </c>
      <c r="M70">
        <f>HYPERLINK("https://dexscreener.com/solana/H33XaAyCkPejrG43tB2FnfBu4x6DEjcBZnW9ziFKpump?maker=FbD4DjmZ3jix4w1Ewabx8TNv9xFjkY5YpkTZLtJAzo8s","https://dexscreener.com/solana/H33XaAyCkPejrG43tB2FnfBu4x6DEjcBZnW9ziFKpump?maker=FbD4DjmZ3jix4w1Ewabx8TNv9xFjkY5YpkTZLtJAzo8s")</f>
        <v/>
      </c>
    </row>
    <row r="71">
      <c r="A71" t="inlineStr">
        <is>
          <t>6xyfZj4dU58CnwVkJhirN5XmrJP4ggyeQFuPm1QSpump</t>
        </is>
      </c>
      <c r="B71" t="inlineStr">
        <is>
          <t>DOGUE</t>
        </is>
      </c>
      <c r="C71" t="n">
        <v>2</v>
      </c>
      <c r="D71" t="n">
        <v>-0.129</v>
      </c>
      <c r="E71" t="n">
        <v>-1</v>
      </c>
      <c r="F71" t="n">
        <v>0.964</v>
      </c>
      <c r="G71" t="n">
        <v>0.835</v>
      </c>
      <c r="H71" t="n">
        <v>2</v>
      </c>
      <c r="I71" t="n">
        <v>2</v>
      </c>
      <c r="J71" t="n">
        <v>-1</v>
      </c>
      <c r="K71" t="n">
        <v>-1</v>
      </c>
      <c r="L71">
        <f>HYPERLINK("https://www.defined.fi/sol/6xyfZj4dU58CnwVkJhirN5XmrJP4ggyeQFuPm1QSpump?maker=FbD4DjmZ3jix4w1Ewabx8TNv9xFjkY5YpkTZLtJAzo8s","https://www.defined.fi/sol/6xyfZj4dU58CnwVkJhirN5XmrJP4ggyeQFuPm1QSpump?maker=FbD4DjmZ3jix4w1Ewabx8TNv9xFjkY5YpkTZLtJAzo8s")</f>
        <v/>
      </c>
      <c r="M71">
        <f>HYPERLINK("https://dexscreener.com/solana/6xyfZj4dU58CnwVkJhirN5XmrJP4ggyeQFuPm1QSpump?maker=FbD4DjmZ3jix4w1Ewabx8TNv9xFjkY5YpkTZLtJAzo8s","https://dexscreener.com/solana/6xyfZj4dU58CnwVkJhirN5XmrJP4ggyeQFuPm1QSpump?maker=FbD4DjmZ3jix4w1Ewabx8TNv9xFjkY5YpkTZLtJAzo8s")</f>
        <v/>
      </c>
    </row>
    <row r="72">
      <c r="A72" t="inlineStr">
        <is>
          <t>BNkcSnwY439WVmEX2xekARG7zesS22pHCF5JQbdFpump</t>
        </is>
      </c>
      <c r="B72" t="inlineStr">
        <is>
          <t>SIMON</t>
        </is>
      </c>
      <c r="C72" t="n">
        <v>2</v>
      </c>
      <c r="D72" t="n">
        <v>-0.004</v>
      </c>
      <c r="E72" t="n">
        <v>-1</v>
      </c>
      <c r="F72" t="n">
        <v>0.952</v>
      </c>
      <c r="G72" t="n">
        <v>0.948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HYPERLINK("https://www.defined.fi/sol/BNkcSnwY439WVmEX2xekARG7zesS22pHCF5JQbdFpump?maker=FbD4DjmZ3jix4w1Ewabx8TNv9xFjkY5YpkTZLtJAzo8s","https://www.defined.fi/sol/BNkcSnwY439WVmEX2xekARG7zesS22pHCF5JQbdFpump?maker=FbD4DjmZ3jix4w1Ewabx8TNv9xFjkY5YpkTZLtJAzo8s")</f>
        <v/>
      </c>
      <c r="M72">
        <f>HYPERLINK("https://dexscreener.com/solana/BNkcSnwY439WVmEX2xekARG7zesS22pHCF5JQbdFpump?maker=FbD4DjmZ3jix4w1Ewabx8TNv9xFjkY5YpkTZLtJAzo8s","https://dexscreener.com/solana/BNkcSnwY439WVmEX2xekARG7zesS22pHCF5JQbdFpump?maker=FbD4DjmZ3jix4w1Ewabx8TNv9xFjkY5YpkTZLtJAzo8s")</f>
        <v/>
      </c>
    </row>
    <row r="73">
      <c r="A73" t="inlineStr">
        <is>
          <t>2ymAjUoJdiNZgKy6vKfJ2WQ6AExck3cZbAX26g6Qpump</t>
        </is>
      </c>
      <c r="B73" t="inlineStr">
        <is>
          <t>voice99999</t>
        </is>
      </c>
      <c r="C73" t="n">
        <v>2</v>
      </c>
      <c r="D73" t="n">
        <v>-26.57</v>
      </c>
      <c r="E73" t="n">
        <v>-0.41</v>
      </c>
      <c r="F73" t="n">
        <v>64.05</v>
      </c>
      <c r="G73" t="n">
        <v>37.48</v>
      </c>
      <c r="H73" t="n">
        <v>6</v>
      </c>
      <c r="I73" t="n">
        <v>3</v>
      </c>
      <c r="J73" t="n">
        <v>-1</v>
      </c>
      <c r="K73" t="n">
        <v>-1</v>
      </c>
      <c r="L73">
        <f>HYPERLINK("https://www.defined.fi/sol/2ymAjUoJdiNZgKy6vKfJ2WQ6AExck3cZbAX26g6Qpump?maker=FbD4DjmZ3jix4w1Ewabx8TNv9xFjkY5YpkTZLtJAzo8s","https://www.defined.fi/sol/2ymAjUoJdiNZgKy6vKfJ2WQ6AExck3cZbAX26g6Qpump?maker=FbD4DjmZ3jix4w1Ewabx8TNv9xFjkY5YpkTZLtJAzo8s")</f>
        <v/>
      </c>
      <c r="M73">
        <f>HYPERLINK("https://dexscreener.com/solana/2ymAjUoJdiNZgKy6vKfJ2WQ6AExck3cZbAX26g6Qpump?maker=FbD4DjmZ3jix4w1Ewabx8TNv9xFjkY5YpkTZLtJAzo8s","https://dexscreener.com/solana/2ymAjUoJdiNZgKy6vKfJ2WQ6AExck3cZbAX26g6Qpump?maker=FbD4DjmZ3jix4w1Ewabx8TNv9xFjkY5YpkTZLtJAzo8s")</f>
        <v/>
      </c>
    </row>
    <row r="74">
      <c r="A74" t="inlineStr">
        <is>
          <t>3TCoCK7xYK7jSB6S84uvYpJXQrJXSUMCQ1cXtRgepump</t>
        </is>
      </c>
      <c r="B74" t="inlineStr">
        <is>
          <t>karen</t>
        </is>
      </c>
      <c r="C74" t="n">
        <v>2</v>
      </c>
      <c r="D74" t="n">
        <v>-3.99</v>
      </c>
      <c r="E74" t="n">
        <v>-0.46</v>
      </c>
      <c r="F74" t="n">
        <v>8.68</v>
      </c>
      <c r="G74" t="n">
        <v>4.69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HYPERLINK("https://www.defined.fi/sol/3TCoCK7xYK7jSB6S84uvYpJXQrJXSUMCQ1cXtRgepump?maker=FbD4DjmZ3jix4w1Ewabx8TNv9xFjkY5YpkTZLtJAzo8s","https://www.defined.fi/sol/3TCoCK7xYK7jSB6S84uvYpJXQrJXSUMCQ1cXtRgepump?maker=FbD4DjmZ3jix4w1Ewabx8TNv9xFjkY5YpkTZLtJAzo8s")</f>
        <v/>
      </c>
      <c r="M74">
        <f>HYPERLINK("https://dexscreener.com/solana/3TCoCK7xYK7jSB6S84uvYpJXQrJXSUMCQ1cXtRgepump?maker=FbD4DjmZ3jix4w1Ewabx8TNv9xFjkY5YpkTZLtJAzo8s","https://dexscreener.com/solana/3TCoCK7xYK7jSB6S84uvYpJXQrJXSUMCQ1cXtRgepump?maker=FbD4DjmZ3jix4w1Ewabx8TNv9xFjkY5YpkTZLtJAzo8s")</f>
        <v/>
      </c>
    </row>
    <row r="75">
      <c r="A75" t="inlineStr">
        <is>
          <t>EtbKoghoGCpKx3Po17dJbnejeHmEd97UY6A7XDQrpump</t>
        </is>
      </c>
      <c r="B75" t="inlineStr">
        <is>
          <t>TODD</t>
        </is>
      </c>
      <c r="C75" t="n">
        <v>2</v>
      </c>
      <c r="D75" t="n">
        <v>0.025</v>
      </c>
      <c r="E75" t="n">
        <v>-1</v>
      </c>
      <c r="F75" t="n">
        <v>2.86</v>
      </c>
      <c r="G75" t="n">
        <v>2.88</v>
      </c>
      <c r="H75" t="n">
        <v>1</v>
      </c>
      <c r="I75" t="n">
        <v>2</v>
      </c>
      <c r="J75" t="n">
        <v>-1</v>
      </c>
      <c r="K75" t="n">
        <v>-1</v>
      </c>
      <c r="L75">
        <f>HYPERLINK("https://www.defined.fi/sol/EtbKoghoGCpKx3Po17dJbnejeHmEd97UY6A7XDQrpump?maker=FbD4DjmZ3jix4w1Ewabx8TNv9xFjkY5YpkTZLtJAzo8s","https://www.defined.fi/sol/EtbKoghoGCpKx3Po17dJbnejeHmEd97UY6A7XDQrpump?maker=FbD4DjmZ3jix4w1Ewabx8TNv9xFjkY5YpkTZLtJAzo8s")</f>
        <v/>
      </c>
      <c r="M75">
        <f>HYPERLINK("https://dexscreener.com/solana/EtbKoghoGCpKx3Po17dJbnejeHmEd97UY6A7XDQrpump?maker=FbD4DjmZ3jix4w1Ewabx8TNv9xFjkY5YpkTZLtJAzo8s","https://dexscreener.com/solana/EtbKoghoGCpKx3Po17dJbnejeHmEd97UY6A7XDQrpump?maker=FbD4DjmZ3jix4w1Ewabx8TNv9xFjkY5YpkTZLtJAzo8s")</f>
        <v/>
      </c>
    </row>
    <row r="76">
      <c r="A76" t="inlineStr">
        <is>
          <t>3aSnAfNmqL4WM8esAjRw61q7X998VqhFb5k97EY2pump</t>
        </is>
      </c>
      <c r="B76" t="inlineStr">
        <is>
          <t>Mentor</t>
        </is>
      </c>
      <c r="C76" t="n">
        <v>2</v>
      </c>
      <c r="D76" t="n">
        <v>-9.94</v>
      </c>
      <c r="E76" t="n">
        <v>-0.55</v>
      </c>
      <c r="F76" t="n">
        <v>18.12</v>
      </c>
      <c r="G76" t="n">
        <v>8.18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HYPERLINK("https://www.defined.fi/sol/3aSnAfNmqL4WM8esAjRw61q7X998VqhFb5k97EY2pump?maker=FbD4DjmZ3jix4w1Ewabx8TNv9xFjkY5YpkTZLtJAzo8s","https://www.defined.fi/sol/3aSnAfNmqL4WM8esAjRw61q7X998VqhFb5k97EY2pump?maker=FbD4DjmZ3jix4w1Ewabx8TNv9xFjkY5YpkTZLtJAzo8s")</f>
        <v/>
      </c>
      <c r="M76">
        <f>HYPERLINK("https://dexscreener.com/solana/3aSnAfNmqL4WM8esAjRw61q7X998VqhFb5k97EY2pump?maker=FbD4DjmZ3jix4w1Ewabx8TNv9xFjkY5YpkTZLtJAzo8s","https://dexscreener.com/solana/3aSnAfNmqL4WM8esAjRw61q7X998VqhFb5k97EY2pump?maker=FbD4DjmZ3jix4w1Ewabx8TNv9xFjkY5YpkTZLtJAzo8s")</f>
        <v/>
      </c>
    </row>
    <row r="77">
      <c r="A77" t="inlineStr">
        <is>
          <t>DR62qNTkq4t1BzFMARsvs2XyvwVHZwN1oh9sYshLpump</t>
        </is>
      </c>
      <c r="B77" t="inlineStr">
        <is>
          <t>Romeo</t>
        </is>
      </c>
      <c r="C77" t="n">
        <v>2</v>
      </c>
      <c r="D77" t="n">
        <v>-23.63</v>
      </c>
      <c r="E77" t="n">
        <v>-0.7</v>
      </c>
      <c r="F77" t="n">
        <v>33.89</v>
      </c>
      <c r="G77" t="n">
        <v>10.26</v>
      </c>
      <c r="H77" t="n">
        <v>6</v>
      </c>
      <c r="I77" t="n">
        <v>3</v>
      </c>
      <c r="J77" t="n">
        <v>-1</v>
      </c>
      <c r="K77" t="n">
        <v>-1</v>
      </c>
      <c r="L77">
        <f>HYPERLINK("https://www.defined.fi/sol/DR62qNTkq4t1BzFMARsvs2XyvwVHZwN1oh9sYshLpump?maker=FbD4DjmZ3jix4w1Ewabx8TNv9xFjkY5YpkTZLtJAzo8s","https://www.defined.fi/sol/DR62qNTkq4t1BzFMARsvs2XyvwVHZwN1oh9sYshLpump?maker=FbD4DjmZ3jix4w1Ewabx8TNv9xFjkY5YpkTZLtJAzo8s")</f>
        <v/>
      </c>
      <c r="M77">
        <f>HYPERLINK("https://dexscreener.com/solana/DR62qNTkq4t1BzFMARsvs2XyvwVHZwN1oh9sYshLpump?maker=FbD4DjmZ3jix4w1Ewabx8TNv9xFjkY5YpkTZLtJAzo8s","https://dexscreener.com/solana/DR62qNTkq4t1BzFMARsvs2XyvwVHZwN1oh9sYshLpump?maker=FbD4DjmZ3jix4w1Ewabx8TNv9xFjkY5YpkTZLtJAzo8s")</f>
        <v/>
      </c>
    </row>
    <row r="78">
      <c r="A78" t="inlineStr">
        <is>
          <t>BZBqPGsMuC395X6a1LRfo9nqiijiH4BpFtD2KDwLpump</t>
        </is>
      </c>
      <c r="B78" t="inlineStr">
        <is>
          <t>BAKSOWIF</t>
        </is>
      </c>
      <c r="C78" t="n">
        <v>2</v>
      </c>
      <c r="D78" t="n">
        <v>-0.236</v>
      </c>
      <c r="E78" t="n">
        <v>-0.25</v>
      </c>
      <c r="F78" t="n">
        <v>0.958</v>
      </c>
      <c r="G78" t="n">
        <v>0.721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HYPERLINK("https://www.defined.fi/sol/BZBqPGsMuC395X6a1LRfo9nqiijiH4BpFtD2KDwLpump?maker=FbD4DjmZ3jix4w1Ewabx8TNv9xFjkY5YpkTZLtJAzo8s","https://www.defined.fi/sol/BZBqPGsMuC395X6a1LRfo9nqiijiH4BpFtD2KDwLpump?maker=FbD4DjmZ3jix4w1Ewabx8TNv9xFjkY5YpkTZLtJAzo8s")</f>
        <v/>
      </c>
      <c r="M78">
        <f>HYPERLINK("https://dexscreener.com/solana/BZBqPGsMuC395X6a1LRfo9nqiijiH4BpFtD2KDwLpump?maker=FbD4DjmZ3jix4w1Ewabx8TNv9xFjkY5YpkTZLtJAzo8s","https://dexscreener.com/solana/BZBqPGsMuC395X6a1LRfo9nqiijiH4BpFtD2KDwLpump?maker=FbD4DjmZ3jix4w1Ewabx8TNv9xFjkY5YpkTZLtJAzo8s")</f>
        <v/>
      </c>
    </row>
    <row r="79">
      <c r="A79" t="inlineStr">
        <is>
          <t>PD11M8MB8qQUAiWzyEK4JwfS8rt7Set6av6a5JYpump</t>
        </is>
      </c>
      <c r="B79" t="inlineStr">
        <is>
          <t>AICRYNODE</t>
        </is>
      </c>
      <c r="C79" t="n">
        <v>2</v>
      </c>
      <c r="D79" t="n">
        <v>-9.15</v>
      </c>
      <c r="E79" t="n">
        <v>-0.07000000000000001</v>
      </c>
      <c r="F79" t="n">
        <v>121.61</v>
      </c>
      <c r="G79" t="n">
        <v>112.45</v>
      </c>
      <c r="H79" t="n">
        <v>9</v>
      </c>
      <c r="I79" t="n">
        <v>4</v>
      </c>
      <c r="J79" t="n">
        <v>-1</v>
      </c>
      <c r="K79" t="n">
        <v>-1</v>
      </c>
      <c r="L79">
        <f>HYPERLINK("https://www.defined.fi/sol/PD11M8MB8qQUAiWzyEK4JwfS8rt7Set6av6a5JYpump?maker=FbD4DjmZ3jix4w1Ewabx8TNv9xFjkY5YpkTZLtJAzo8s","https://www.defined.fi/sol/PD11M8MB8qQUAiWzyEK4JwfS8rt7Set6av6a5JYpump?maker=FbD4DjmZ3jix4w1Ewabx8TNv9xFjkY5YpkTZLtJAzo8s")</f>
        <v/>
      </c>
      <c r="M79">
        <f>HYPERLINK("https://dexscreener.com/solana/PD11M8MB8qQUAiWzyEK4JwfS8rt7Set6av6a5JYpump?maker=FbD4DjmZ3jix4w1Ewabx8TNv9xFjkY5YpkTZLtJAzo8s","https://dexscreener.com/solana/PD11M8MB8qQUAiWzyEK4JwfS8rt7Set6av6a5JYpump?maker=FbD4DjmZ3jix4w1Ewabx8TNv9xFjkY5YpkTZLtJAzo8s")</f>
        <v/>
      </c>
    </row>
    <row r="80">
      <c r="A80" t="inlineStr">
        <is>
          <t>Bj4gfziJdoMZv9wWzEiArdFTiMiGwQ1ha3jGwbEmpump</t>
        </is>
      </c>
      <c r="B80" t="inlineStr">
        <is>
          <t>Edmond</t>
        </is>
      </c>
      <c r="C80" t="n">
        <v>2</v>
      </c>
      <c r="D80" t="n">
        <v>-0.13</v>
      </c>
      <c r="E80" t="n">
        <v>-1</v>
      </c>
      <c r="F80" t="n">
        <v>0.474</v>
      </c>
      <c r="G80" t="n">
        <v>0.344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HYPERLINK("https://www.defined.fi/sol/Bj4gfziJdoMZv9wWzEiArdFTiMiGwQ1ha3jGwbEmpump?maker=FbD4DjmZ3jix4w1Ewabx8TNv9xFjkY5YpkTZLtJAzo8s","https://www.defined.fi/sol/Bj4gfziJdoMZv9wWzEiArdFTiMiGwQ1ha3jGwbEmpump?maker=FbD4DjmZ3jix4w1Ewabx8TNv9xFjkY5YpkTZLtJAzo8s")</f>
        <v/>
      </c>
      <c r="M80">
        <f>HYPERLINK("https://dexscreener.com/solana/Bj4gfziJdoMZv9wWzEiArdFTiMiGwQ1ha3jGwbEmpump?maker=FbD4DjmZ3jix4w1Ewabx8TNv9xFjkY5YpkTZLtJAzo8s","https://dexscreener.com/solana/Bj4gfziJdoMZv9wWzEiArdFTiMiGwQ1ha3jGwbEmpump?maker=FbD4DjmZ3jix4w1Ewabx8TNv9xFjkY5YpkTZLtJAzo8s")</f>
        <v/>
      </c>
    </row>
    <row r="81">
      <c r="A81" t="inlineStr">
        <is>
          <t>4SVKhpwUFohQjiowLKNjq6fVFkaD59yDjk3pWNrYpump</t>
        </is>
      </c>
      <c r="B81" t="inlineStr">
        <is>
          <t>Invisible</t>
        </is>
      </c>
      <c r="C81" t="n">
        <v>2</v>
      </c>
      <c r="D81" t="n">
        <v>-0.473</v>
      </c>
      <c r="E81" t="n">
        <v>-0.33</v>
      </c>
      <c r="F81" t="n">
        <v>1.43</v>
      </c>
      <c r="G81" t="n">
        <v>0.958</v>
      </c>
      <c r="H81" t="n">
        <v>2</v>
      </c>
      <c r="I81" t="n">
        <v>1</v>
      </c>
      <c r="J81" t="n">
        <v>-1</v>
      </c>
      <c r="K81" t="n">
        <v>-1</v>
      </c>
      <c r="L81">
        <f>HYPERLINK("https://www.defined.fi/sol/4SVKhpwUFohQjiowLKNjq6fVFkaD59yDjk3pWNrYpump?maker=FbD4DjmZ3jix4w1Ewabx8TNv9xFjkY5YpkTZLtJAzo8s","https://www.defined.fi/sol/4SVKhpwUFohQjiowLKNjq6fVFkaD59yDjk3pWNrYpump?maker=FbD4DjmZ3jix4w1Ewabx8TNv9xFjkY5YpkTZLtJAzo8s")</f>
        <v/>
      </c>
      <c r="M81">
        <f>HYPERLINK("https://dexscreener.com/solana/4SVKhpwUFohQjiowLKNjq6fVFkaD59yDjk3pWNrYpump?maker=FbD4DjmZ3jix4w1Ewabx8TNv9xFjkY5YpkTZLtJAzo8s","https://dexscreener.com/solana/4SVKhpwUFohQjiowLKNjq6fVFkaD59yDjk3pWNrYpump?maker=FbD4DjmZ3jix4w1Ewabx8TNv9xFjkY5YpkTZLtJAzo8s")</f>
        <v/>
      </c>
    </row>
    <row r="82">
      <c r="A82" t="inlineStr">
        <is>
          <t>7yD36nU85amXdr53ThjPhzu6DxR4AFD67fDmqTY1pump</t>
        </is>
      </c>
      <c r="B82" t="inlineStr">
        <is>
          <t>PATIENT</t>
        </is>
      </c>
      <c r="C82" t="n">
        <v>2</v>
      </c>
      <c r="D82" t="n">
        <v>-0.163</v>
      </c>
      <c r="E82" t="n">
        <v>-1</v>
      </c>
      <c r="F82" t="n">
        <v>0.471</v>
      </c>
      <c r="G82" t="n">
        <v>0.308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HYPERLINK("https://www.defined.fi/sol/7yD36nU85amXdr53ThjPhzu6DxR4AFD67fDmqTY1pump?maker=FbD4DjmZ3jix4w1Ewabx8TNv9xFjkY5YpkTZLtJAzo8s","https://www.defined.fi/sol/7yD36nU85amXdr53ThjPhzu6DxR4AFD67fDmqTY1pump?maker=FbD4DjmZ3jix4w1Ewabx8TNv9xFjkY5YpkTZLtJAzo8s")</f>
        <v/>
      </c>
      <c r="M82">
        <f>HYPERLINK("https://dexscreener.com/solana/7yD36nU85amXdr53ThjPhzu6DxR4AFD67fDmqTY1pump?maker=FbD4DjmZ3jix4w1Ewabx8TNv9xFjkY5YpkTZLtJAzo8s","https://dexscreener.com/solana/7yD36nU85amXdr53ThjPhzu6DxR4AFD67fDmqTY1pump?maker=FbD4DjmZ3jix4w1Ewabx8TNv9xFjkY5YpkTZLtJAzo8s")</f>
        <v/>
      </c>
    </row>
    <row r="83">
      <c r="A83" t="inlineStr">
        <is>
          <t>3b26b1KD7sDN9fFZCXUVSG3KshUPPqvB1v8yJhhUpump</t>
        </is>
      </c>
      <c r="B83" t="inlineStr">
        <is>
          <t>moon</t>
        </is>
      </c>
      <c r="C83" t="n">
        <v>2</v>
      </c>
      <c r="D83" t="n">
        <v>-0.499</v>
      </c>
      <c r="E83" t="n">
        <v>-1</v>
      </c>
      <c r="F83" t="n">
        <v>1.01</v>
      </c>
      <c r="G83" t="n">
        <v>0.515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HYPERLINK("https://www.defined.fi/sol/3b26b1KD7sDN9fFZCXUVSG3KshUPPqvB1v8yJhhUpump?maker=FbD4DjmZ3jix4w1Ewabx8TNv9xFjkY5YpkTZLtJAzo8s","https://www.defined.fi/sol/3b26b1KD7sDN9fFZCXUVSG3KshUPPqvB1v8yJhhUpump?maker=FbD4DjmZ3jix4w1Ewabx8TNv9xFjkY5YpkTZLtJAzo8s")</f>
        <v/>
      </c>
      <c r="M83">
        <f>HYPERLINK("https://dexscreener.com/solana/3b26b1KD7sDN9fFZCXUVSG3KshUPPqvB1v8yJhhUpump?maker=FbD4DjmZ3jix4w1Ewabx8TNv9xFjkY5YpkTZLtJAzo8s","https://dexscreener.com/solana/3b26b1KD7sDN9fFZCXUVSG3KshUPPqvB1v8yJhhUpump?maker=FbD4DjmZ3jix4w1Ewabx8TNv9xFjkY5YpkTZLtJAzo8s")</f>
        <v/>
      </c>
    </row>
    <row r="84">
      <c r="A84" t="inlineStr">
        <is>
          <t>Gg7Rc5qog3RXSNFoR9aBUmDZcEpL2iNkwjvTo4LDENWt</t>
        </is>
      </c>
      <c r="B84" t="inlineStr">
        <is>
          <t>unknown_Gg7R</t>
        </is>
      </c>
      <c r="C84" t="n">
        <v>2</v>
      </c>
      <c r="D84" t="n">
        <v>-0.708</v>
      </c>
      <c r="E84" t="n">
        <v>-0.74</v>
      </c>
      <c r="F84" t="n">
        <v>0.957</v>
      </c>
      <c r="G84" t="n">
        <v>0.249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HYPERLINK("https://www.defined.fi/sol/Gg7Rc5qog3RXSNFoR9aBUmDZcEpL2iNkwjvTo4LDENWt?maker=FbD4DjmZ3jix4w1Ewabx8TNv9xFjkY5YpkTZLtJAzo8s","https://www.defined.fi/sol/Gg7Rc5qog3RXSNFoR9aBUmDZcEpL2iNkwjvTo4LDENWt?maker=FbD4DjmZ3jix4w1Ewabx8TNv9xFjkY5YpkTZLtJAzo8s")</f>
        <v/>
      </c>
      <c r="M84">
        <f>HYPERLINK("https://dexscreener.com/solana/Gg7Rc5qog3RXSNFoR9aBUmDZcEpL2iNkwjvTo4LDENWt?maker=FbD4DjmZ3jix4w1Ewabx8TNv9xFjkY5YpkTZLtJAzo8s","https://dexscreener.com/solana/Gg7Rc5qog3RXSNFoR9aBUmDZcEpL2iNkwjvTo4LDENWt?maker=FbD4DjmZ3jix4w1Ewabx8TNv9xFjkY5YpkTZLtJAzo8s")</f>
        <v/>
      </c>
    </row>
    <row r="85">
      <c r="A85" t="inlineStr">
        <is>
          <t>3Spar4mM7irBabBkof1AgiChmJXoex92XCM29AVgpump</t>
        </is>
      </c>
      <c r="B85" t="inlineStr">
        <is>
          <t>Psyeyes</t>
        </is>
      </c>
      <c r="C85" t="n">
        <v>3</v>
      </c>
      <c r="D85" t="n">
        <v>-1.03</v>
      </c>
      <c r="E85" t="n">
        <v>-0.71</v>
      </c>
      <c r="F85" t="n">
        <v>1.45</v>
      </c>
      <c r="G85" t="n">
        <v>0.371</v>
      </c>
      <c r="H85" t="n">
        <v>2</v>
      </c>
      <c r="I85" t="n">
        <v>1</v>
      </c>
      <c r="J85" t="n">
        <v>-1</v>
      </c>
      <c r="K85" t="n">
        <v>-1</v>
      </c>
      <c r="L85">
        <f>HYPERLINK("https://www.defined.fi/sol/3Spar4mM7irBabBkof1AgiChmJXoex92XCM29AVgpump?maker=FbD4DjmZ3jix4w1Ewabx8TNv9xFjkY5YpkTZLtJAzo8s","https://www.defined.fi/sol/3Spar4mM7irBabBkof1AgiChmJXoex92XCM29AVgpump?maker=FbD4DjmZ3jix4w1Ewabx8TNv9xFjkY5YpkTZLtJAzo8s")</f>
        <v/>
      </c>
      <c r="M85">
        <f>HYPERLINK("https://dexscreener.com/solana/3Spar4mM7irBabBkof1AgiChmJXoex92XCM29AVgpump?maker=FbD4DjmZ3jix4w1Ewabx8TNv9xFjkY5YpkTZLtJAzo8s","https://dexscreener.com/solana/3Spar4mM7irBabBkof1AgiChmJXoex92XCM29AVgpump?maker=FbD4DjmZ3jix4w1Ewabx8TNv9xFjkY5YpkTZLtJAzo8s")</f>
        <v/>
      </c>
    </row>
    <row r="86">
      <c r="A86" t="inlineStr">
        <is>
          <t>oTeQqRaTAbax5qKV2tpqRTxAYFX1Q3Gkfowr729dvMp</t>
        </is>
      </c>
      <c r="B86" t="inlineStr">
        <is>
          <t>NPC</t>
        </is>
      </c>
      <c r="C86" t="n">
        <v>3</v>
      </c>
      <c r="D86" t="n">
        <v>-0.61</v>
      </c>
      <c r="E86" t="n">
        <v>-1</v>
      </c>
      <c r="F86" t="n">
        <v>0.95</v>
      </c>
      <c r="G86" t="n">
        <v>0.34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HYPERLINK("https://www.defined.fi/sol/oTeQqRaTAbax5qKV2tpqRTxAYFX1Q3Gkfowr729dvMp?maker=FbD4DjmZ3jix4w1Ewabx8TNv9xFjkY5YpkTZLtJAzo8s","https://www.defined.fi/sol/oTeQqRaTAbax5qKV2tpqRTxAYFX1Q3Gkfowr729dvMp?maker=FbD4DjmZ3jix4w1Ewabx8TNv9xFjkY5YpkTZLtJAzo8s")</f>
        <v/>
      </c>
      <c r="M86">
        <f>HYPERLINK("https://dexscreener.com/solana/oTeQqRaTAbax5qKV2tpqRTxAYFX1Q3Gkfowr729dvMp?maker=FbD4DjmZ3jix4w1Ewabx8TNv9xFjkY5YpkTZLtJAzo8s","https://dexscreener.com/solana/oTeQqRaTAbax5qKV2tpqRTxAYFX1Q3Gkfowr729dvMp?maker=FbD4DjmZ3jix4w1Ewabx8TNv9xFjkY5YpkTZLtJAzo8s")</f>
        <v/>
      </c>
    </row>
    <row r="87">
      <c r="A87" t="inlineStr">
        <is>
          <t>6wwBt7yZ5b9ajjpnVuQSDN6KyrbtwZPC46yaCt8Rpump</t>
        </is>
      </c>
      <c r="B87" t="inlineStr">
        <is>
          <t>Vini</t>
        </is>
      </c>
      <c r="C87" t="n">
        <v>3</v>
      </c>
      <c r="D87" t="n">
        <v>-1.46</v>
      </c>
      <c r="E87" t="n">
        <v>-0.43</v>
      </c>
      <c r="F87" t="n">
        <v>3.36</v>
      </c>
      <c r="G87" t="n">
        <v>1.9</v>
      </c>
      <c r="H87" t="n">
        <v>2</v>
      </c>
      <c r="I87" t="n">
        <v>2</v>
      </c>
      <c r="J87" t="n">
        <v>-1</v>
      </c>
      <c r="K87" t="n">
        <v>-1</v>
      </c>
      <c r="L87">
        <f>HYPERLINK("https://www.defined.fi/sol/6wwBt7yZ5b9ajjpnVuQSDN6KyrbtwZPC46yaCt8Rpump?maker=FbD4DjmZ3jix4w1Ewabx8TNv9xFjkY5YpkTZLtJAzo8s","https://www.defined.fi/sol/6wwBt7yZ5b9ajjpnVuQSDN6KyrbtwZPC46yaCt8Rpump?maker=FbD4DjmZ3jix4w1Ewabx8TNv9xFjkY5YpkTZLtJAzo8s")</f>
        <v/>
      </c>
      <c r="M87">
        <f>HYPERLINK("https://dexscreener.com/solana/6wwBt7yZ5b9ajjpnVuQSDN6KyrbtwZPC46yaCt8Rpump?maker=FbD4DjmZ3jix4w1Ewabx8TNv9xFjkY5YpkTZLtJAzo8s","https://dexscreener.com/solana/6wwBt7yZ5b9ajjpnVuQSDN6KyrbtwZPC46yaCt8Rpump?maker=FbD4DjmZ3jix4w1Ewabx8TNv9xFjkY5YpkTZLtJAzo8s")</f>
        <v/>
      </c>
    </row>
    <row r="88">
      <c r="A88" t="inlineStr">
        <is>
          <t>6N1Uz7QB9d7SpFbETtsHjx3TJaN2ZwdVodXmUYrtpump</t>
        </is>
      </c>
      <c r="B88" t="inlineStr">
        <is>
          <t>Bambu</t>
        </is>
      </c>
      <c r="C88" t="n">
        <v>3</v>
      </c>
      <c r="D88" t="n">
        <v>-0.483</v>
      </c>
      <c r="E88" t="n">
        <v>-0.13</v>
      </c>
      <c r="F88" t="n">
        <v>3.84</v>
      </c>
      <c r="G88" t="n">
        <v>3.36</v>
      </c>
      <c r="H88" t="n">
        <v>2</v>
      </c>
      <c r="I88" t="n">
        <v>2</v>
      </c>
      <c r="J88" t="n">
        <v>-1</v>
      </c>
      <c r="K88" t="n">
        <v>-1</v>
      </c>
      <c r="L88">
        <f>HYPERLINK("https://www.defined.fi/sol/6N1Uz7QB9d7SpFbETtsHjx3TJaN2ZwdVodXmUYrtpump?maker=FbD4DjmZ3jix4w1Ewabx8TNv9xFjkY5YpkTZLtJAzo8s","https://www.defined.fi/sol/6N1Uz7QB9d7SpFbETtsHjx3TJaN2ZwdVodXmUYrtpump?maker=FbD4DjmZ3jix4w1Ewabx8TNv9xFjkY5YpkTZLtJAzo8s")</f>
        <v/>
      </c>
      <c r="M88">
        <f>HYPERLINK("https://dexscreener.com/solana/6N1Uz7QB9d7SpFbETtsHjx3TJaN2ZwdVodXmUYrtpump?maker=FbD4DjmZ3jix4w1Ewabx8TNv9xFjkY5YpkTZLtJAzo8s","https://dexscreener.com/solana/6N1Uz7QB9d7SpFbETtsHjx3TJaN2ZwdVodXmUYrtpump?maker=FbD4DjmZ3jix4w1Ewabx8TNv9xFjkY5YpkTZLtJAzo8s")</f>
        <v/>
      </c>
    </row>
    <row r="89">
      <c r="A89" t="inlineStr">
        <is>
          <t>EBB8gqMMWLku5Wu4jXHbUacbf4SyUoKnwXXSTqcqpump</t>
        </is>
      </c>
      <c r="B89" t="inlineStr">
        <is>
          <t>GROW</t>
        </is>
      </c>
      <c r="C89" t="n">
        <v>3</v>
      </c>
      <c r="D89" t="n">
        <v>-0.248</v>
      </c>
      <c r="E89" t="n">
        <v>-0.26</v>
      </c>
      <c r="F89" t="n">
        <v>0.961</v>
      </c>
      <c r="G89" t="n">
        <v>0.713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HYPERLINK("https://www.defined.fi/sol/EBB8gqMMWLku5Wu4jXHbUacbf4SyUoKnwXXSTqcqpump?maker=FbD4DjmZ3jix4w1Ewabx8TNv9xFjkY5YpkTZLtJAzo8s","https://www.defined.fi/sol/EBB8gqMMWLku5Wu4jXHbUacbf4SyUoKnwXXSTqcqpump?maker=FbD4DjmZ3jix4w1Ewabx8TNv9xFjkY5YpkTZLtJAzo8s")</f>
        <v/>
      </c>
      <c r="M89">
        <f>HYPERLINK("https://dexscreener.com/solana/EBB8gqMMWLku5Wu4jXHbUacbf4SyUoKnwXXSTqcqpump?maker=FbD4DjmZ3jix4w1Ewabx8TNv9xFjkY5YpkTZLtJAzo8s","https://dexscreener.com/solana/EBB8gqMMWLku5Wu4jXHbUacbf4SyUoKnwXXSTqcqpump?maker=FbD4DjmZ3jix4w1Ewabx8TNv9xFjkY5YpkTZLtJAzo8s")</f>
        <v/>
      </c>
    </row>
    <row r="90">
      <c r="A90" t="inlineStr">
        <is>
          <t>6RAUZPwbJmF37FnT5g3zsaPD4GK3GqhA9X1JUwo6pump</t>
        </is>
      </c>
      <c r="B90" t="inlineStr">
        <is>
          <t>SHNGM</t>
        </is>
      </c>
      <c r="C90" t="n">
        <v>3</v>
      </c>
      <c r="D90" t="n">
        <v>-0.298</v>
      </c>
      <c r="E90" t="n">
        <v>-1</v>
      </c>
      <c r="F90" t="n">
        <v>0.953</v>
      </c>
      <c r="G90" t="n">
        <v>0.655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HYPERLINK("https://www.defined.fi/sol/6RAUZPwbJmF37FnT5g3zsaPD4GK3GqhA9X1JUwo6pump?maker=FbD4DjmZ3jix4w1Ewabx8TNv9xFjkY5YpkTZLtJAzo8s","https://www.defined.fi/sol/6RAUZPwbJmF37FnT5g3zsaPD4GK3GqhA9X1JUwo6pump?maker=FbD4DjmZ3jix4w1Ewabx8TNv9xFjkY5YpkTZLtJAzo8s")</f>
        <v/>
      </c>
      <c r="M90">
        <f>HYPERLINK("https://dexscreener.com/solana/6RAUZPwbJmF37FnT5g3zsaPD4GK3GqhA9X1JUwo6pump?maker=FbD4DjmZ3jix4w1Ewabx8TNv9xFjkY5YpkTZLtJAzo8s","https://dexscreener.com/solana/6RAUZPwbJmF37FnT5g3zsaPD4GK3GqhA9X1JUwo6pump?maker=FbD4DjmZ3jix4w1Ewabx8TNv9xFjkY5YpkTZLtJAzo8s")</f>
        <v/>
      </c>
    </row>
    <row r="91">
      <c r="A91" t="inlineStr">
        <is>
          <t>2D4ytzjFwi1Efv7k6UK9xdnZSkZMUKML2cexhKhXpump</t>
        </is>
      </c>
      <c r="B91" t="inlineStr">
        <is>
          <t>Book</t>
        </is>
      </c>
      <c r="C91" t="n">
        <v>3</v>
      </c>
      <c r="D91" t="n">
        <v>-0.287</v>
      </c>
      <c r="E91" t="n">
        <v>-1</v>
      </c>
      <c r="F91" t="n">
        <v>1.34</v>
      </c>
      <c r="G91" t="n">
        <v>1.06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HYPERLINK("https://www.defined.fi/sol/2D4ytzjFwi1Efv7k6UK9xdnZSkZMUKML2cexhKhXpump?maker=FbD4DjmZ3jix4w1Ewabx8TNv9xFjkY5YpkTZLtJAzo8s","https://www.defined.fi/sol/2D4ytzjFwi1Efv7k6UK9xdnZSkZMUKML2cexhKhXpump?maker=FbD4DjmZ3jix4w1Ewabx8TNv9xFjkY5YpkTZLtJAzo8s")</f>
        <v/>
      </c>
      <c r="M91">
        <f>HYPERLINK("https://dexscreener.com/solana/2D4ytzjFwi1Efv7k6UK9xdnZSkZMUKML2cexhKhXpump?maker=FbD4DjmZ3jix4w1Ewabx8TNv9xFjkY5YpkTZLtJAzo8s","https://dexscreener.com/solana/2D4ytzjFwi1Efv7k6UK9xdnZSkZMUKML2cexhKhXpump?maker=FbD4DjmZ3jix4w1Ewabx8TNv9xFjkY5YpkTZLtJAzo8s")</f>
        <v/>
      </c>
    </row>
    <row r="92">
      <c r="A92" t="inlineStr">
        <is>
          <t>2xNkVotnc4jNA1YmSNmAL184zypwqJ8dDdbjKaiTpump</t>
        </is>
      </c>
      <c r="B92" t="inlineStr">
        <is>
          <t>unknown_2xNk</t>
        </is>
      </c>
      <c r="C92" t="n">
        <v>3</v>
      </c>
      <c r="D92" t="n">
        <v>0.022</v>
      </c>
      <c r="E92" t="n">
        <v>-1</v>
      </c>
      <c r="F92" t="n">
        <v>1.34</v>
      </c>
      <c r="G92" t="n">
        <v>1.36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HYPERLINK("https://www.defined.fi/sol/2xNkVotnc4jNA1YmSNmAL184zypwqJ8dDdbjKaiTpump?maker=FbD4DjmZ3jix4w1Ewabx8TNv9xFjkY5YpkTZLtJAzo8s","https://www.defined.fi/sol/2xNkVotnc4jNA1YmSNmAL184zypwqJ8dDdbjKaiTpump?maker=FbD4DjmZ3jix4w1Ewabx8TNv9xFjkY5YpkTZLtJAzo8s")</f>
        <v/>
      </c>
      <c r="M92">
        <f>HYPERLINK("https://dexscreener.com/solana/2xNkVotnc4jNA1YmSNmAL184zypwqJ8dDdbjKaiTpump?maker=FbD4DjmZ3jix4w1Ewabx8TNv9xFjkY5YpkTZLtJAzo8s","https://dexscreener.com/solana/2xNkVotnc4jNA1YmSNmAL184zypwqJ8dDdbjKaiTpump?maker=FbD4DjmZ3jix4w1Ewabx8TNv9xFjkY5YpkTZLtJAzo8s")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