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3oxpwagN2HEnGSoTpyR2dRVRx6bi9EYq2vmN44SHpump</t>
        </is>
      </c>
      <c r="B2" t="inlineStr">
        <is>
          <t>^C</t>
        </is>
      </c>
      <c r="C2" t="n">
        <v>0</v>
      </c>
      <c r="D2" t="n">
        <v>-1.47</v>
      </c>
      <c r="E2" t="n">
        <v>-0.36</v>
      </c>
      <c r="F2" t="n">
        <v>4.12</v>
      </c>
      <c r="G2" t="n">
        <v>2.65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HYPERLINK("https://www.defined.fi/sol/3oxpwagN2HEnGSoTpyR2dRVRx6bi9EYq2vmN44SHpump?maker=FMZaFX16Gc9kPcVi5w4y8Ywr2mUCsjKdQrNgLrSgaUfg","https://www.defined.fi/sol/3oxpwagN2HEnGSoTpyR2dRVRx6bi9EYq2vmN44SHpump?maker=FMZaFX16Gc9kPcVi5w4y8Ywr2mUCsjKdQrNgLrSgaUfg")</f>
        <v/>
      </c>
      <c r="M2">
        <f>HYPERLINK("https://dexscreener.com/solana/3oxpwagN2HEnGSoTpyR2dRVRx6bi9EYq2vmN44SHpump?maker=FMZaFX16Gc9kPcVi5w4y8Ywr2mUCsjKdQrNgLrSgaUfg","https://dexscreener.com/solana/3oxpwagN2HEnGSoTpyR2dRVRx6bi9EYq2vmN44SHpump?maker=FMZaFX16Gc9kPcVi5w4y8Ywr2mUCsjKdQrNgLrSgaUfg")</f>
        <v/>
      </c>
    </row>
    <row r="3">
      <c r="A3" t="inlineStr">
        <is>
          <t>A6U6PxqQQrUGQA8L3qsnEHq4iMpYEYToFJfRebuzpump</t>
        </is>
      </c>
      <c r="B3" t="inlineStr">
        <is>
          <t>TABBY</t>
        </is>
      </c>
      <c r="C3" t="n">
        <v>0</v>
      </c>
      <c r="D3" t="n">
        <v>-6.69</v>
      </c>
      <c r="E3" t="n">
        <v>-0.1</v>
      </c>
      <c r="F3" t="n">
        <v>69.79000000000001</v>
      </c>
      <c r="G3" t="n">
        <v>54.48</v>
      </c>
      <c r="H3" t="n">
        <v>7</v>
      </c>
      <c r="I3" t="n">
        <v>5</v>
      </c>
      <c r="J3" t="n">
        <v>-1</v>
      </c>
      <c r="K3" t="n">
        <v>-1</v>
      </c>
      <c r="L3">
        <f>HYPERLINK("https://www.defined.fi/sol/A6U6PxqQQrUGQA8L3qsnEHq4iMpYEYToFJfRebuzpump?maker=FMZaFX16Gc9kPcVi5w4y8Ywr2mUCsjKdQrNgLrSgaUfg","https://www.defined.fi/sol/A6U6PxqQQrUGQA8L3qsnEHq4iMpYEYToFJfRebuzpump?maker=FMZaFX16Gc9kPcVi5w4y8Ywr2mUCsjKdQrNgLrSgaUfg")</f>
        <v/>
      </c>
      <c r="M3">
        <f>HYPERLINK("https://dexscreener.com/solana/A6U6PxqQQrUGQA8L3qsnEHq4iMpYEYToFJfRebuzpump?maker=FMZaFX16Gc9kPcVi5w4y8Ywr2mUCsjKdQrNgLrSgaUfg","https://dexscreener.com/solana/A6U6PxqQQrUGQA8L3qsnEHq4iMpYEYToFJfRebuzpump?maker=FMZaFX16Gc9kPcVi5w4y8Ywr2mUCsjKdQrNgLrSgaUfg")</f>
        <v/>
      </c>
    </row>
    <row r="4">
      <c r="A4" t="inlineStr">
        <is>
          <t>6pMfaDnhyd4NFXcUL2dS3cVXHzAkUJ99UsJEisXbMnAG</t>
        </is>
      </c>
      <c r="B4" t="inlineStr">
        <is>
          <t>Blue</t>
        </is>
      </c>
      <c r="C4" t="n">
        <v>0</v>
      </c>
      <c r="D4" t="n">
        <v>1.87</v>
      </c>
      <c r="E4" t="n">
        <v>0.1</v>
      </c>
      <c r="F4" t="n">
        <v>19.62</v>
      </c>
      <c r="G4" t="n">
        <v>21.49</v>
      </c>
      <c r="H4" t="n">
        <v>4</v>
      </c>
      <c r="I4" t="n">
        <v>4</v>
      </c>
      <c r="J4" t="n">
        <v>-1</v>
      </c>
      <c r="K4" t="n">
        <v>-1</v>
      </c>
      <c r="L4">
        <f>HYPERLINK("https://www.defined.fi/sol/6pMfaDnhyd4NFXcUL2dS3cVXHzAkUJ99UsJEisXbMnAG?maker=FMZaFX16Gc9kPcVi5w4y8Ywr2mUCsjKdQrNgLrSgaUfg","https://www.defined.fi/sol/6pMfaDnhyd4NFXcUL2dS3cVXHzAkUJ99UsJEisXbMnAG?maker=FMZaFX16Gc9kPcVi5w4y8Ywr2mUCsjKdQrNgLrSgaUfg")</f>
        <v/>
      </c>
      <c r="M4">
        <f>HYPERLINK("https://dexscreener.com/solana/6pMfaDnhyd4NFXcUL2dS3cVXHzAkUJ99UsJEisXbMnAG?maker=FMZaFX16Gc9kPcVi5w4y8Ywr2mUCsjKdQrNgLrSgaUfg","https://dexscreener.com/solana/6pMfaDnhyd4NFXcUL2dS3cVXHzAkUJ99UsJEisXbMnAG?maker=FMZaFX16Gc9kPcVi5w4y8Ywr2mUCsjKdQrNgLrSgaUfg")</f>
        <v/>
      </c>
    </row>
    <row r="5">
      <c r="A5" t="inlineStr">
        <is>
          <t>CurGAdUvvYZUS9DYDZhzZfrYmFFxt4SV684afZ1hpump</t>
        </is>
      </c>
      <c r="B5" t="inlineStr">
        <is>
          <t>369</t>
        </is>
      </c>
      <c r="C5" t="n">
        <v>0</v>
      </c>
      <c r="D5" t="n">
        <v>-3</v>
      </c>
      <c r="E5" t="n">
        <v>-0.3</v>
      </c>
      <c r="F5" t="n">
        <v>9.970000000000001</v>
      </c>
      <c r="G5" t="n">
        <v>6.96</v>
      </c>
      <c r="H5" t="n">
        <v>2</v>
      </c>
      <c r="I5" t="n">
        <v>2</v>
      </c>
      <c r="J5" t="n">
        <v>-1</v>
      </c>
      <c r="K5" t="n">
        <v>-1</v>
      </c>
      <c r="L5">
        <f>HYPERLINK("https://www.defined.fi/sol/CurGAdUvvYZUS9DYDZhzZfrYmFFxt4SV684afZ1hpump?maker=FMZaFX16Gc9kPcVi5w4y8Ywr2mUCsjKdQrNgLrSgaUfg","https://www.defined.fi/sol/CurGAdUvvYZUS9DYDZhzZfrYmFFxt4SV684afZ1hpump?maker=FMZaFX16Gc9kPcVi5w4y8Ywr2mUCsjKdQrNgLrSgaUfg")</f>
        <v/>
      </c>
      <c r="M5">
        <f>HYPERLINK("https://dexscreener.com/solana/CurGAdUvvYZUS9DYDZhzZfrYmFFxt4SV684afZ1hpump?maker=FMZaFX16Gc9kPcVi5w4y8Ywr2mUCsjKdQrNgLrSgaUfg","https://dexscreener.com/solana/CurGAdUvvYZUS9DYDZhzZfrYmFFxt4SV684afZ1hpump?maker=FMZaFX16Gc9kPcVi5w4y8Ywr2mUCsjKdQrNgLrSgaUfg")</f>
        <v/>
      </c>
    </row>
    <row r="6">
      <c r="A6" t="inlineStr">
        <is>
          <t>ELtG6unPkavMN6CkjF7fwFL6hKtQj7LKZux6KTfApump</t>
        </is>
      </c>
      <c r="B6" t="inlineStr">
        <is>
          <t>EOP</t>
        </is>
      </c>
      <c r="C6" t="n">
        <v>0</v>
      </c>
      <c r="D6" t="n">
        <v>-0.372</v>
      </c>
      <c r="E6" t="n">
        <v>-1</v>
      </c>
      <c r="F6" t="n">
        <v>5.02</v>
      </c>
      <c r="G6" t="n">
        <v>4.65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HYPERLINK("https://www.defined.fi/sol/ELtG6unPkavMN6CkjF7fwFL6hKtQj7LKZux6KTfApump?maker=FMZaFX16Gc9kPcVi5w4y8Ywr2mUCsjKdQrNgLrSgaUfg","https://www.defined.fi/sol/ELtG6unPkavMN6CkjF7fwFL6hKtQj7LKZux6KTfApump?maker=FMZaFX16Gc9kPcVi5w4y8Ywr2mUCsjKdQrNgLrSgaUfg")</f>
        <v/>
      </c>
      <c r="M6">
        <f>HYPERLINK("https://dexscreener.com/solana/ELtG6unPkavMN6CkjF7fwFL6hKtQj7LKZux6KTfApump?maker=FMZaFX16Gc9kPcVi5w4y8Ywr2mUCsjKdQrNgLrSgaUfg","https://dexscreener.com/solana/ELtG6unPkavMN6CkjF7fwFL6hKtQj7LKZux6KTfApump?maker=FMZaFX16Gc9kPcVi5w4y8Ywr2mUCsjKdQrNgLrSgaUfg")</f>
        <v/>
      </c>
    </row>
    <row r="7">
      <c r="A7" t="inlineStr">
        <is>
          <t>XCkz2repA5NpBYEfdEBZJMHRVLECDqiisJE1fqgpump</t>
        </is>
      </c>
      <c r="B7" t="inlineStr">
        <is>
          <t>MPLEX</t>
        </is>
      </c>
      <c r="C7" t="n">
        <v>0</v>
      </c>
      <c r="D7" t="n">
        <v>-0.895</v>
      </c>
      <c r="E7" t="n">
        <v>-0.09</v>
      </c>
      <c r="F7" t="n">
        <v>9.960000000000001</v>
      </c>
      <c r="G7" t="n">
        <v>9.06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HYPERLINK("https://www.defined.fi/sol/XCkz2repA5NpBYEfdEBZJMHRVLECDqiisJE1fqgpump?maker=FMZaFX16Gc9kPcVi5w4y8Ywr2mUCsjKdQrNgLrSgaUfg","https://www.defined.fi/sol/XCkz2repA5NpBYEfdEBZJMHRVLECDqiisJE1fqgpump?maker=FMZaFX16Gc9kPcVi5w4y8Ywr2mUCsjKdQrNgLrSgaUfg")</f>
        <v/>
      </c>
      <c r="M7">
        <f>HYPERLINK("https://dexscreener.com/solana/XCkz2repA5NpBYEfdEBZJMHRVLECDqiisJE1fqgpump?maker=FMZaFX16Gc9kPcVi5w4y8Ywr2mUCsjKdQrNgLrSgaUfg","https://dexscreener.com/solana/XCkz2repA5NpBYEfdEBZJMHRVLECDqiisJE1fqgpump?maker=FMZaFX16Gc9kPcVi5w4y8Ywr2mUCsjKdQrNgLrSgaUfg")</f>
        <v/>
      </c>
    </row>
    <row r="8">
      <c r="A8" t="inlineStr">
        <is>
          <t>GqmEdRD3zGUZdYPeuDeXxCc8Cj1DBmGSYK97TCwSpump</t>
        </is>
      </c>
      <c r="B8" t="inlineStr">
        <is>
          <t>e/acc</t>
        </is>
      </c>
      <c r="C8" t="n">
        <v>0</v>
      </c>
      <c r="D8" t="n">
        <v>27.66</v>
      </c>
      <c r="E8" t="n">
        <v>0.4</v>
      </c>
      <c r="F8" t="n">
        <v>68.48</v>
      </c>
      <c r="G8" t="n">
        <v>70.45</v>
      </c>
      <c r="H8" t="n">
        <v>7</v>
      </c>
      <c r="I8" t="n">
        <v>18</v>
      </c>
      <c r="J8" t="n">
        <v>-1</v>
      </c>
      <c r="K8" t="n">
        <v>-1</v>
      </c>
      <c r="L8">
        <f>HYPERLINK("https://www.defined.fi/sol/GqmEdRD3zGUZdYPeuDeXxCc8Cj1DBmGSYK97TCwSpump?maker=FMZaFX16Gc9kPcVi5w4y8Ywr2mUCsjKdQrNgLrSgaUfg","https://www.defined.fi/sol/GqmEdRD3zGUZdYPeuDeXxCc8Cj1DBmGSYK97TCwSpump?maker=FMZaFX16Gc9kPcVi5w4y8Ywr2mUCsjKdQrNgLrSgaUfg")</f>
        <v/>
      </c>
      <c r="M8">
        <f>HYPERLINK("https://dexscreener.com/solana/GqmEdRD3zGUZdYPeuDeXxCc8Cj1DBmGSYK97TCwSpump?maker=FMZaFX16Gc9kPcVi5w4y8Ywr2mUCsjKdQrNgLrSgaUfg","https://dexscreener.com/solana/GqmEdRD3zGUZdYPeuDeXxCc8Cj1DBmGSYK97TCwSpump?maker=FMZaFX16Gc9kPcVi5w4y8Ywr2mUCsjKdQrNgLrSgaUfg")</f>
        <v/>
      </c>
    </row>
    <row r="9">
      <c r="A9" t="inlineStr">
        <is>
          <t>BxBWLrR2qwkTqcyMqeCAAomi5SWu1HgJoiSJtD1vpump</t>
        </is>
      </c>
      <c r="B9" t="inlineStr">
        <is>
          <t>$AxSys</t>
        </is>
      </c>
      <c r="C9" t="n">
        <v>0</v>
      </c>
      <c r="D9" t="n">
        <v>0.267</v>
      </c>
      <c r="E9" t="n">
        <v>0.03</v>
      </c>
      <c r="F9" t="n">
        <v>9.970000000000001</v>
      </c>
      <c r="G9" t="n">
        <v>10.24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HYPERLINK("https://www.defined.fi/sol/BxBWLrR2qwkTqcyMqeCAAomi5SWu1HgJoiSJtD1vpump?maker=FMZaFX16Gc9kPcVi5w4y8Ywr2mUCsjKdQrNgLrSgaUfg","https://www.defined.fi/sol/BxBWLrR2qwkTqcyMqeCAAomi5SWu1HgJoiSJtD1vpump?maker=FMZaFX16Gc9kPcVi5w4y8Ywr2mUCsjKdQrNgLrSgaUfg")</f>
        <v/>
      </c>
      <c r="M9">
        <f>HYPERLINK("https://dexscreener.com/solana/BxBWLrR2qwkTqcyMqeCAAomi5SWu1HgJoiSJtD1vpump?maker=FMZaFX16Gc9kPcVi5w4y8Ywr2mUCsjKdQrNgLrSgaUfg","https://dexscreener.com/solana/BxBWLrR2qwkTqcyMqeCAAomi5SWu1HgJoiSJtD1vpump?maker=FMZaFX16Gc9kPcVi5w4y8Ywr2mUCsjKdQrNgLrSgaUfg")</f>
        <v/>
      </c>
    </row>
    <row r="10">
      <c r="A10" t="inlineStr">
        <is>
          <t>DhqViYG2T1N3B4xziTx22aPW4rwGKkvpcF5shrD8pump</t>
        </is>
      </c>
      <c r="B10" t="inlineStr">
        <is>
          <t>AOE</t>
        </is>
      </c>
      <c r="C10" t="n">
        <v>0</v>
      </c>
      <c r="D10" t="n">
        <v>34.93</v>
      </c>
      <c r="E10" t="n">
        <v>0.7</v>
      </c>
      <c r="F10" t="n">
        <v>49.96</v>
      </c>
      <c r="G10" t="n">
        <v>84.89</v>
      </c>
      <c r="H10" t="n">
        <v>5</v>
      </c>
      <c r="I10" t="n">
        <v>11</v>
      </c>
      <c r="J10" t="n">
        <v>-1</v>
      </c>
      <c r="K10" t="n">
        <v>-1</v>
      </c>
      <c r="L10">
        <f>HYPERLINK("https://www.defined.fi/sol/DhqViYG2T1N3B4xziTx22aPW4rwGKkvpcF5shrD8pump?maker=FMZaFX16Gc9kPcVi5w4y8Ywr2mUCsjKdQrNgLrSgaUfg","https://www.defined.fi/sol/DhqViYG2T1N3B4xziTx22aPW4rwGKkvpcF5shrD8pump?maker=FMZaFX16Gc9kPcVi5w4y8Ywr2mUCsjKdQrNgLrSgaUfg")</f>
        <v/>
      </c>
      <c r="M10">
        <f>HYPERLINK("https://dexscreener.com/solana/DhqViYG2T1N3B4xziTx22aPW4rwGKkvpcF5shrD8pump?maker=FMZaFX16Gc9kPcVi5w4y8Ywr2mUCsjKdQrNgLrSgaUfg","https://dexscreener.com/solana/DhqViYG2T1N3B4xziTx22aPW4rwGKkvpcF5shrD8pump?maker=FMZaFX16Gc9kPcVi5w4y8Ywr2mUCsjKdQrNgLrSgaUfg")</f>
        <v/>
      </c>
    </row>
    <row r="11">
      <c r="A11" t="inlineStr">
        <is>
          <t>8HuLVDTRdyjaP527mtW2LZphx9RQAP1LkvMq1DJzpump</t>
        </is>
      </c>
      <c r="B11" t="inlineStr">
        <is>
          <t>Plug</t>
        </is>
      </c>
      <c r="C11" t="n">
        <v>0</v>
      </c>
      <c r="D11" t="n">
        <v>0.33</v>
      </c>
      <c r="E11" t="n">
        <v>0.11</v>
      </c>
      <c r="F11" t="n">
        <v>3</v>
      </c>
      <c r="G11" t="n">
        <v>3.33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HYPERLINK("https://www.defined.fi/sol/8HuLVDTRdyjaP527mtW2LZphx9RQAP1LkvMq1DJzpump?maker=FMZaFX16Gc9kPcVi5w4y8Ywr2mUCsjKdQrNgLrSgaUfg","https://www.defined.fi/sol/8HuLVDTRdyjaP527mtW2LZphx9RQAP1LkvMq1DJzpump?maker=FMZaFX16Gc9kPcVi5w4y8Ywr2mUCsjKdQrNgLrSgaUfg")</f>
        <v/>
      </c>
      <c r="M11">
        <f>HYPERLINK("https://dexscreener.com/solana/8HuLVDTRdyjaP527mtW2LZphx9RQAP1LkvMq1DJzpump?maker=FMZaFX16Gc9kPcVi5w4y8Ywr2mUCsjKdQrNgLrSgaUfg","https://dexscreener.com/solana/8HuLVDTRdyjaP527mtW2LZphx9RQAP1LkvMq1DJzpump?maker=FMZaFX16Gc9kPcVi5w4y8Ywr2mUCsjKdQrNgLrSgaUfg")</f>
        <v/>
      </c>
    </row>
    <row r="12">
      <c r="A12" t="inlineStr">
        <is>
          <t>5xVzdK9pKyoziFzdvW4MY2aPVxqZMc59gcEExSjdpump</t>
        </is>
      </c>
      <c r="B12" t="inlineStr">
        <is>
          <t>Omega</t>
        </is>
      </c>
      <c r="C12" t="n">
        <v>0</v>
      </c>
      <c r="D12" t="n">
        <v>2.85</v>
      </c>
      <c r="E12" t="n">
        <v>0.12</v>
      </c>
      <c r="F12" t="n">
        <v>24.3</v>
      </c>
      <c r="G12" t="n">
        <v>27.15</v>
      </c>
      <c r="H12" t="n">
        <v>5</v>
      </c>
      <c r="I12" t="n">
        <v>7</v>
      </c>
      <c r="J12" t="n">
        <v>-1</v>
      </c>
      <c r="K12" t="n">
        <v>-1</v>
      </c>
      <c r="L12">
        <f>HYPERLINK("https://www.defined.fi/sol/5xVzdK9pKyoziFzdvW4MY2aPVxqZMc59gcEExSjdpump?maker=FMZaFX16Gc9kPcVi5w4y8Ywr2mUCsjKdQrNgLrSgaUfg","https://www.defined.fi/sol/5xVzdK9pKyoziFzdvW4MY2aPVxqZMc59gcEExSjdpump?maker=FMZaFX16Gc9kPcVi5w4y8Ywr2mUCsjKdQrNgLrSgaUfg")</f>
        <v/>
      </c>
      <c r="M12">
        <f>HYPERLINK("https://dexscreener.com/solana/5xVzdK9pKyoziFzdvW4MY2aPVxqZMc59gcEExSjdpump?maker=FMZaFX16Gc9kPcVi5w4y8Ywr2mUCsjKdQrNgLrSgaUfg","https://dexscreener.com/solana/5xVzdK9pKyoziFzdvW4MY2aPVxqZMc59gcEExSjdpump?maker=FMZaFX16Gc9kPcVi5w4y8Ywr2mUCsjKdQrNgLrSgaUfg")</f>
        <v/>
      </c>
    </row>
    <row r="13">
      <c r="A13" t="inlineStr">
        <is>
          <t>Bo6nq1qM3boF8Dx6rzvyMg3UEzV4rZa8gsVCN7ydpump</t>
        </is>
      </c>
      <c r="B13" t="inlineStr">
        <is>
          <t>chip</t>
        </is>
      </c>
      <c r="C13" t="n">
        <v>0</v>
      </c>
      <c r="D13" t="n">
        <v>-1.67</v>
      </c>
      <c r="E13" t="n">
        <v>-0.17</v>
      </c>
      <c r="F13" t="n">
        <v>9.98</v>
      </c>
      <c r="G13" t="n">
        <v>8.32</v>
      </c>
      <c r="H13" t="n">
        <v>2</v>
      </c>
      <c r="I13" t="n">
        <v>2</v>
      </c>
      <c r="J13" t="n">
        <v>-1</v>
      </c>
      <c r="K13" t="n">
        <v>-1</v>
      </c>
      <c r="L13">
        <f>HYPERLINK("https://www.defined.fi/sol/Bo6nq1qM3boF8Dx6rzvyMg3UEzV4rZa8gsVCN7ydpump?maker=FMZaFX16Gc9kPcVi5w4y8Ywr2mUCsjKdQrNgLrSgaUfg","https://www.defined.fi/sol/Bo6nq1qM3boF8Dx6rzvyMg3UEzV4rZa8gsVCN7ydpump?maker=FMZaFX16Gc9kPcVi5w4y8Ywr2mUCsjKdQrNgLrSgaUfg")</f>
        <v/>
      </c>
      <c r="M13">
        <f>HYPERLINK("https://dexscreener.com/solana/Bo6nq1qM3boF8Dx6rzvyMg3UEzV4rZa8gsVCN7ydpump?maker=FMZaFX16Gc9kPcVi5w4y8Ywr2mUCsjKdQrNgLrSgaUfg","https://dexscreener.com/solana/Bo6nq1qM3boF8Dx6rzvyMg3UEzV4rZa8gsVCN7ydpump?maker=FMZaFX16Gc9kPcVi5w4y8Ywr2mUCsjKdQrNgLrSgaUfg")</f>
        <v/>
      </c>
    </row>
    <row r="14">
      <c r="A14" t="inlineStr">
        <is>
          <t>FnQMnE5aC59t3obZK1qfDKHVYKtU2tCPHN63ovuypump</t>
        </is>
      </c>
      <c r="B14" t="inlineStr">
        <is>
          <t>TAofU</t>
        </is>
      </c>
      <c r="C14" t="n">
        <v>0</v>
      </c>
      <c r="D14" t="n">
        <v>-0.464</v>
      </c>
      <c r="E14" t="n">
        <v>-0.05</v>
      </c>
      <c r="F14" t="n">
        <v>9.970000000000001</v>
      </c>
      <c r="G14" t="n">
        <v>9.51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HYPERLINK("https://www.defined.fi/sol/FnQMnE5aC59t3obZK1qfDKHVYKtU2tCPHN63ovuypump?maker=FMZaFX16Gc9kPcVi5w4y8Ywr2mUCsjKdQrNgLrSgaUfg","https://www.defined.fi/sol/FnQMnE5aC59t3obZK1qfDKHVYKtU2tCPHN63ovuypump?maker=FMZaFX16Gc9kPcVi5w4y8Ywr2mUCsjKdQrNgLrSgaUfg")</f>
        <v/>
      </c>
      <c r="M14">
        <f>HYPERLINK("https://dexscreener.com/solana/FnQMnE5aC59t3obZK1qfDKHVYKtU2tCPHN63ovuypump?maker=FMZaFX16Gc9kPcVi5w4y8Ywr2mUCsjKdQrNgLrSgaUfg","https://dexscreener.com/solana/FnQMnE5aC59t3obZK1qfDKHVYKtU2tCPHN63ovuypump?maker=FMZaFX16Gc9kPcVi5w4y8Ywr2mUCsjKdQrNgLrSgaUfg")</f>
        <v/>
      </c>
    </row>
    <row r="15">
      <c r="A15" t="inlineStr">
        <is>
          <t>CZGP1EJUjPRSf3sB8MqoEbUrADHxG3ad6s7iAC7d1ao5</t>
        </is>
      </c>
      <c r="B15" t="inlineStr">
        <is>
          <t>AI</t>
        </is>
      </c>
      <c r="C15" t="n">
        <v>0</v>
      </c>
      <c r="D15" t="n">
        <v>-11.85</v>
      </c>
      <c r="E15" t="n">
        <v>-0.4</v>
      </c>
      <c r="F15" t="n">
        <v>29.97</v>
      </c>
      <c r="G15" t="n">
        <v>18.12</v>
      </c>
      <c r="H15" t="n">
        <v>3</v>
      </c>
      <c r="I15" t="n">
        <v>3</v>
      </c>
      <c r="J15" t="n">
        <v>-1</v>
      </c>
      <c r="K15" t="n">
        <v>-1</v>
      </c>
      <c r="L15">
        <f>HYPERLINK("https://www.defined.fi/sol/CZGP1EJUjPRSf3sB8MqoEbUrADHxG3ad6s7iAC7d1ao5?maker=FMZaFX16Gc9kPcVi5w4y8Ywr2mUCsjKdQrNgLrSgaUfg","https://www.defined.fi/sol/CZGP1EJUjPRSf3sB8MqoEbUrADHxG3ad6s7iAC7d1ao5?maker=FMZaFX16Gc9kPcVi5w4y8Ywr2mUCsjKdQrNgLrSgaUfg")</f>
        <v/>
      </c>
      <c r="M15">
        <f>HYPERLINK("https://dexscreener.com/solana/CZGP1EJUjPRSf3sB8MqoEbUrADHxG3ad6s7iAC7d1ao5?maker=FMZaFX16Gc9kPcVi5w4y8Ywr2mUCsjKdQrNgLrSgaUfg","https://dexscreener.com/solana/CZGP1EJUjPRSf3sB8MqoEbUrADHxG3ad6s7iAC7d1ao5?maker=FMZaFX16Gc9kPcVi5w4y8Ywr2mUCsjKdQrNgLrSgaUfg")</f>
        <v/>
      </c>
    </row>
    <row r="16">
      <c r="A16" t="inlineStr">
        <is>
          <t>85jxm3jqjnhJ8WQnNEE87RvSogdf3FvivWnTWA2rpump</t>
        </is>
      </c>
      <c r="B16" t="inlineStr">
        <is>
          <t>SHREK</t>
        </is>
      </c>
      <c r="C16" t="n">
        <v>0</v>
      </c>
      <c r="D16" t="n">
        <v>-5.36</v>
      </c>
      <c r="E16" t="n">
        <v>-0.21</v>
      </c>
      <c r="F16" t="n">
        <v>24.97</v>
      </c>
      <c r="G16" t="n">
        <v>19.61</v>
      </c>
      <c r="H16" t="n">
        <v>4</v>
      </c>
      <c r="I16" t="n">
        <v>5</v>
      </c>
      <c r="J16" t="n">
        <v>-1</v>
      </c>
      <c r="K16" t="n">
        <v>-1</v>
      </c>
      <c r="L16">
        <f>HYPERLINK("https://www.defined.fi/sol/85jxm3jqjnhJ8WQnNEE87RvSogdf3FvivWnTWA2rpump?maker=FMZaFX16Gc9kPcVi5w4y8Ywr2mUCsjKdQrNgLrSgaUfg","https://www.defined.fi/sol/85jxm3jqjnhJ8WQnNEE87RvSogdf3FvivWnTWA2rpump?maker=FMZaFX16Gc9kPcVi5w4y8Ywr2mUCsjKdQrNgLrSgaUfg")</f>
        <v/>
      </c>
      <c r="M16">
        <f>HYPERLINK("https://dexscreener.com/solana/85jxm3jqjnhJ8WQnNEE87RvSogdf3FvivWnTWA2rpump?maker=FMZaFX16Gc9kPcVi5w4y8Ywr2mUCsjKdQrNgLrSgaUfg","https://dexscreener.com/solana/85jxm3jqjnhJ8WQnNEE87RvSogdf3FvivWnTWA2rpump?maker=FMZaFX16Gc9kPcVi5w4y8Ywr2mUCsjKdQrNgLrSgaUfg")</f>
        <v/>
      </c>
    </row>
    <row r="17">
      <c r="A17" t="inlineStr">
        <is>
          <t>2MhvcLBeXPu6btEsrvtd7qY8RKVRhAZouXbH37Dcpump</t>
        </is>
      </c>
      <c r="B17" t="inlineStr">
        <is>
          <t>Pythagoras</t>
        </is>
      </c>
      <c r="C17" t="n">
        <v>0</v>
      </c>
      <c r="D17" t="n">
        <v>0.752</v>
      </c>
      <c r="E17" t="n">
        <v>-1</v>
      </c>
      <c r="F17" t="n">
        <v>5.1</v>
      </c>
      <c r="G17" t="n">
        <v>5.86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HYPERLINK("https://www.defined.fi/sol/2MhvcLBeXPu6btEsrvtd7qY8RKVRhAZouXbH37Dcpump?maker=FMZaFX16Gc9kPcVi5w4y8Ywr2mUCsjKdQrNgLrSgaUfg","https://www.defined.fi/sol/2MhvcLBeXPu6btEsrvtd7qY8RKVRhAZouXbH37Dcpump?maker=FMZaFX16Gc9kPcVi5w4y8Ywr2mUCsjKdQrNgLrSgaUfg")</f>
        <v/>
      </c>
      <c r="M17">
        <f>HYPERLINK("https://dexscreener.com/solana/2MhvcLBeXPu6btEsrvtd7qY8RKVRhAZouXbH37Dcpump?maker=FMZaFX16Gc9kPcVi5w4y8Ywr2mUCsjKdQrNgLrSgaUfg","https://dexscreener.com/solana/2MhvcLBeXPu6btEsrvtd7qY8RKVRhAZouXbH37Dcpump?maker=FMZaFX16Gc9kPcVi5w4y8Ywr2mUCsjKdQrNgLrSgaUfg")</f>
        <v/>
      </c>
    </row>
    <row r="18">
      <c r="A18" t="inlineStr">
        <is>
          <t>5VrJTBsjpmeGaQaf6EYewARFYVzF1ZCYmxoLf7RPpump</t>
        </is>
      </c>
      <c r="B18" t="inlineStr">
        <is>
          <t>CfAR</t>
        </is>
      </c>
      <c r="C18" t="n">
        <v>0</v>
      </c>
      <c r="D18" t="n">
        <v>-2.86</v>
      </c>
      <c r="E18" t="n">
        <v>-0.11</v>
      </c>
      <c r="F18" t="n">
        <v>24.95</v>
      </c>
      <c r="G18" t="n">
        <v>22.1</v>
      </c>
      <c r="H18" t="n">
        <v>4</v>
      </c>
      <c r="I18" t="n">
        <v>5</v>
      </c>
      <c r="J18" t="n">
        <v>-1</v>
      </c>
      <c r="K18" t="n">
        <v>-1</v>
      </c>
      <c r="L18">
        <f>HYPERLINK("https://www.defined.fi/sol/5VrJTBsjpmeGaQaf6EYewARFYVzF1ZCYmxoLf7RPpump?maker=FMZaFX16Gc9kPcVi5w4y8Ywr2mUCsjKdQrNgLrSgaUfg","https://www.defined.fi/sol/5VrJTBsjpmeGaQaf6EYewARFYVzF1ZCYmxoLf7RPpump?maker=FMZaFX16Gc9kPcVi5w4y8Ywr2mUCsjKdQrNgLrSgaUfg")</f>
        <v/>
      </c>
      <c r="M18">
        <f>HYPERLINK("https://dexscreener.com/solana/5VrJTBsjpmeGaQaf6EYewARFYVzF1ZCYmxoLf7RPpump?maker=FMZaFX16Gc9kPcVi5w4y8Ywr2mUCsjKdQrNgLrSgaUfg","https://dexscreener.com/solana/5VrJTBsjpmeGaQaf6EYewARFYVzF1ZCYmxoLf7RPpump?maker=FMZaFX16Gc9kPcVi5w4y8Ywr2mUCsjKdQrNgLrSgaUfg")</f>
        <v/>
      </c>
    </row>
    <row r="19">
      <c r="A19" t="inlineStr">
        <is>
          <t>4VDscJCtQNDTcRYrfvLPYyNroEQLVkKwg8yVszwspump</t>
        </is>
      </c>
      <c r="B19" t="inlineStr">
        <is>
          <t>Desire</t>
        </is>
      </c>
      <c r="C19" t="n">
        <v>0</v>
      </c>
      <c r="D19" t="n">
        <v>-3.35</v>
      </c>
      <c r="E19" t="n">
        <v>-0.34</v>
      </c>
      <c r="F19" t="n">
        <v>9.99</v>
      </c>
      <c r="G19" t="n">
        <v>6.65</v>
      </c>
      <c r="H19" t="n">
        <v>2</v>
      </c>
      <c r="I19" t="n">
        <v>2</v>
      </c>
      <c r="J19" t="n">
        <v>-1</v>
      </c>
      <c r="K19" t="n">
        <v>-1</v>
      </c>
      <c r="L19">
        <f>HYPERLINK("https://www.defined.fi/sol/4VDscJCtQNDTcRYrfvLPYyNroEQLVkKwg8yVszwspump?maker=FMZaFX16Gc9kPcVi5w4y8Ywr2mUCsjKdQrNgLrSgaUfg","https://www.defined.fi/sol/4VDscJCtQNDTcRYrfvLPYyNroEQLVkKwg8yVszwspump?maker=FMZaFX16Gc9kPcVi5w4y8Ywr2mUCsjKdQrNgLrSgaUfg")</f>
        <v/>
      </c>
      <c r="M19">
        <f>HYPERLINK("https://dexscreener.com/solana/4VDscJCtQNDTcRYrfvLPYyNroEQLVkKwg8yVszwspump?maker=FMZaFX16Gc9kPcVi5w4y8Ywr2mUCsjKdQrNgLrSgaUfg","https://dexscreener.com/solana/4VDscJCtQNDTcRYrfvLPYyNroEQLVkKwg8yVszwspump?maker=FMZaFX16Gc9kPcVi5w4y8Ywr2mUCsjKdQrNgLrSgaUfg")</f>
        <v/>
      </c>
    </row>
    <row r="20">
      <c r="A20" t="inlineStr">
        <is>
          <t>Dfb9WGdtyP1U6ZbJcnhYNLwScAYxXR17WCpQhH73pump</t>
        </is>
      </c>
      <c r="B20" t="inlineStr">
        <is>
          <t>OTD</t>
        </is>
      </c>
      <c r="C20" t="n">
        <v>0</v>
      </c>
      <c r="D20" t="n">
        <v>-2.58</v>
      </c>
      <c r="E20" t="n">
        <v>-1</v>
      </c>
      <c r="F20" t="n">
        <v>7.71</v>
      </c>
      <c r="G20" t="n">
        <v>5.13</v>
      </c>
      <c r="H20" t="n">
        <v>1</v>
      </c>
      <c r="I20" t="n">
        <v>2</v>
      </c>
      <c r="J20" t="n">
        <v>-1</v>
      </c>
      <c r="K20" t="n">
        <v>-1</v>
      </c>
      <c r="L20">
        <f>HYPERLINK("https://www.defined.fi/sol/Dfb9WGdtyP1U6ZbJcnhYNLwScAYxXR17WCpQhH73pump?maker=FMZaFX16Gc9kPcVi5w4y8Ywr2mUCsjKdQrNgLrSgaUfg","https://www.defined.fi/sol/Dfb9WGdtyP1U6ZbJcnhYNLwScAYxXR17WCpQhH73pump?maker=FMZaFX16Gc9kPcVi5w4y8Ywr2mUCsjKdQrNgLrSgaUfg")</f>
        <v/>
      </c>
      <c r="M20">
        <f>HYPERLINK("https://dexscreener.com/solana/Dfb9WGdtyP1U6ZbJcnhYNLwScAYxXR17WCpQhH73pump?maker=FMZaFX16Gc9kPcVi5w4y8Ywr2mUCsjKdQrNgLrSgaUfg","https://dexscreener.com/solana/Dfb9WGdtyP1U6ZbJcnhYNLwScAYxXR17WCpQhH73pump?maker=FMZaFX16Gc9kPcVi5w4y8Ywr2mUCsjKdQrNgLrSgaUfg")</f>
        <v/>
      </c>
    </row>
    <row r="21">
      <c r="A21" t="inlineStr">
        <is>
          <t>FdkdTKCy8kGTg2A8dNj6gungaf3e5xaDCF8srSrLpump</t>
        </is>
      </c>
      <c r="B21" t="inlineStr">
        <is>
          <t>Temple</t>
        </is>
      </c>
      <c r="C21" t="n">
        <v>0</v>
      </c>
      <c r="D21" t="n">
        <v>-0.379</v>
      </c>
      <c r="E21" t="n">
        <v>-1</v>
      </c>
      <c r="F21" t="n">
        <v>3.32</v>
      </c>
      <c r="G21" t="n">
        <v>2.94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HYPERLINK("https://www.defined.fi/sol/FdkdTKCy8kGTg2A8dNj6gungaf3e5xaDCF8srSrLpump?maker=FMZaFX16Gc9kPcVi5w4y8Ywr2mUCsjKdQrNgLrSgaUfg","https://www.defined.fi/sol/FdkdTKCy8kGTg2A8dNj6gungaf3e5xaDCF8srSrLpump?maker=FMZaFX16Gc9kPcVi5w4y8Ywr2mUCsjKdQrNgLrSgaUfg")</f>
        <v/>
      </c>
      <c r="M21">
        <f>HYPERLINK("https://dexscreener.com/solana/FdkdTKCy8kGTg2A8dNj6gungaf3e5xaDCF8srSrLpump?maker=FMZaFX16Gc9kPcVi5w4y8Ywr2mUCsjKdQrNgLrSgaUfg","https://dexscreener.com/solana/FdkdTKCy8kGTg2A8dNj6gungaf3e5xaDCF8srSrLpump?maker=FMZaFX16Gc9kPcVi5w4y8Ywr2mUCsjKdQrNgLrSgaUfg")</f>
        <v/>
      </c>
    </row>
    <row r="22">
      <c r="A22" t="inlineStr">
        <is>
          <t>HhBMS13AEiMM8Qtb4e5Gki6YvWBR8EUPbPGeGMfqpump</t>
        </is>
      </c>
      <c r="B22" t="inlineStr">
        <is>
          <t>Answhore</t>
        </is>
      </c>
      <c r="C22" t="n">
        <v>0</v>
      </c>
      <c r="D22" t="n">
        <v>2.36</v>
      </c>
      <c r="E22" t="n">
        <v>-1</v>
      </c>
      <c r="F22" t="n">
        <v>2.99</v>
      </c>
      <c r="G22" t="n">
        <v>5.35</v>
      </c>
      <c r="H22" t="n">
        <v>1</v>
      </c>
      <c r="I22" t="n">
        <v>2</v>
      </c>
      <c r="J22" t="n">
        <v>-1</v>
      </c>
      <c r="K22" t="n">
        <v>-1</v>
      </c>
      <c r="L22">
        <f>HYPERLINK("https://www.defined.fi/sol/HhBMS13AEiMM8Qtb4e5Gki6YvWBR8EUPbPGeGMfqpump?maker=FMZaFX16Gc9kPcVi5w4y8Ywr2mUCsjKdQrNgLrSgaUfg","https://www.defined.fi/sol/HhBMS13AEiMM8Qtb4e5Gki6YvWBR8EUPbPGeGMfqpump?maker=FMZaFX16Gc9kPcVi5w4y8Ywr2mUCsjKdQrNgLrSgaUfg")</f>
        <v/>
      </c>
      <c r="M22">
        <f>HYPERLINK("https://dexscreener.com/solana/HhBMS13AEiMM8Qtb4e5Gki6YvWBR8EUPbPGeGMfqpump?maker=FMZaFX16Gc9kPcVi5w4y8Ywr2mUCsjKdQrNgLrSgaUfg","https://dexscreener.com/solana/HhBMS13AEiMM8Qtb4e5Gki6YvWBR8EUPbPGeGMfqpump?maker=FMZaFX16Gc9kPcVi5w4y8Ywr2mUCsjKdQrNgLrSgaUfg")</f>
        <v/>
      </c>
    </row>
    <row r="23">
      <c r="A23" t="inlineStr">
        <is>
          <t>8qjERt9BoCgi3VQzf7Tked1i5mbqMfVnrasqUYtPpump</t>
        </is>
      </c>
      <c r="B23" t="inlineStr">
        <is>
          <t>SIMMY</t>
        </is>
      </c>
      <c r="C23" t="n">
        <v>0</v>
      </c>
      <c r="D23" t="n">
        <v>0.163</v>
      </c>
      <c r="E23" t="n">
        <v>0.05</v>
      </c>
      <c r="F23" t="n">
        <v>3.19</v>
      </c>
      <c r="G23" t="n">
        <v>3.35</v>
      </c>
      <c r="H23" t="n">
        <v>1</v>
      </c>
      <c r="I23" t="n">
        <v>2</v>
      </c>
      <c r="J23" t="n">
        <v>-1</v>
      </c>
      <c r="K23" t="n">
        <v>-1</v>
      </c>
      <c r="L23">
        <f>HYPERLINK("https://www.defined.fi/sol/8qjERt9BoCgi3VQzf7Tked1i5mbqMfVnrasqUYtPpump?maker=FMZaFX16Gc9kPcVi5w4y8Ywr2mUCsjKdQrNgLrSgaUfg","https://www.defined.fi/sol/8qjERt9BoCgi3VQzf7Tked1i5mbqMfVnrasqUYtPpump?maker=FMZaFX16Gc9kPcVi5w4y8Ywr2mUCsjKdQrNgLrSgaUfg")</f>
        <v/>
      </c>
      <c r="M23">
        <f>HYPERLINK("https://dexscreener.com/solana/8qjERt9BoCgi3VQzf7Tked1i5mbqMfVnrasqUYtPpump?maker=FMZaFX16Gc9kPcVi5w4y8Ywr2mUCsjKdQrNgLrSgaUfg","https://dexscreener.com/solana/8qjERt9BoCgi3VQzf7Tked1i5mbqMfVnrasqUYtPpump?maker=FMZaFX16Gc9kPcVi5w4y8Ywr2mUCsjKdQrNgLrSgaUfg")</f>
        <v/>
      </c>
    </row>
    <row r="24">
      <c r="A24" t="inlineStr">
        <is>
          <t>7gFGAkQDNpMnptAwLZdNJwEh6DRhH8Fdm9H3hMcvpump</t>
        </is>
      </c>
      <c r="B24" t="inlineStr">
        <is>
          <t>KOTH</t>
        </is>
      </c>
      <c r="C24" t="n">
        <v>0</v>
      </c>
      <c r="D24" t="n">
        <v>3.75</v>
      </c>
      <c r="E24" t="n">
        <v>0.19</v>
      </c>
      <c r="F24" t="n">
        <v>19.97</v>
      </c>
      <c r="G24" t="n">
        <v>23.72</v>
      </c>
      <c r="H24" t="n">
        <v>2</v>
      </c>
      <c r="I24" t="n">
        <v>4</v>
      </c>
      <c r="J24" t="n">
        <v>-1</v>
      </c>
      <c r="K24" t="n">
        <v>-1</v>
      </c>
      <c r="L24">
        <f>HYPERLINK("https://www.defined.fi/sol/7gFGAkQDNpMnptAwLZdNJwEh6DRhH8Fdm9H3hMcvpump?maker=FMZaFX16Gc9kPcVi5w4y8Ywr2mUCsjKdQrNgLrSgaUfg","https://www.defined.fi/sol/7gFGAkQDNpMnptAwLZdNJwEh6DRhH8Fdm9H3hMcvpump?maker=FMZaFX16Gc9kPcVi5w4y8Ywr2mUCsjKdQrNgLrSgaUfg")</f>
        <v/>
      </c>
      <c r="M24">
        <f>HYPERLINK("https://dexscreener.com/solana/7gFGAkQDNpMnptAwLZdNJwEh6DRhH8Fdm9H3hMcvpump?maker=FMZaFX16Gc9kPcVi5w4y8Ywr2mUCsjKdQrNgLrSgaUfg","https://dexscreener.com/solana/7gFGAkQDNpMnptAwLZdNJwEh6DRhH8Fdm9H3hMcvpump?maker=FMZaFX16Gc9kPcVi5w4y8Ywr2mUCsjKdQrNgLrSgaUfg")</f>
        <v/>
      </c>
    </row>
    <row r="25">
      <c r="A25" t="inlineStr">
        <is>
          <t>9viotBwUPYzEZX8LHdTTiTq9663DeCRCFEgH2hvKpump</t>
        </is>
      </c>
      <c r="B25" t="inlineStr">
        <is>
          <t>C:</t>
        </is>
      </c>
      <c r="C25" t="n">
        <v>0</v>
      </c>
      <c r="D25" t="n">
        <v>-1.3</v>
      </c>
      <c r="E25" t="n">
        <v>-0.08</v>
      </c>
      <c r="F25" t="n">
        <v>16.54</v>
      </c>
      <c r="G25" t="n">
        <v>15.24</v>
      </c>
      <c r="H25" t="n">
        <v>2</v>
      </c>
      <c r="I25" t="n">
        <v>4</v>
      </c>
      <c r="J25" t="n">
        <v>-1</v>
      </c>
      <c r="K25" t="n">
        <v>-1</v>
      </c>
      <c r="L25">
        <f>HYPERLINK("https://www.defined.fi/sol/9viotBwUPYzEZX8LHdTTiTq9663DeCRCFEgH2hvKpump?maker=FMZaFX16Gc9kPcVi5w4y8Ywr2mUCsjKdQrNgLrSgaUfg","https://www.defined.fi/sol/9viotBwUPYzEZX8LHdTTiTq9663DeCRCFEgH2hvKpump?maker=FMZaFX16Gc9kPcVi5w4y8Ywr2mUCsjKdQrNgLrSgaUfg")</f>
        <v/>
      </c>
      <c r="M25">
        <f>HYPERLINK("https://dexscreener.com/solana/9viotBwUPYzEZX8LHdTTiTq9663DeCRCFEgH2hvKpump?maker=FMZaFX16Gc9kPcVi5w4y8Ywr2mUCsjKdQrNgLrSgaUfg","https://dexscreener.com/solana/9viotBwUPYzEZX8LHdTTiTq9663DeCRCFEgH2hvKpump?maker=FMZaFX16Gc9kPcVi5w4y8Ywr2mUCsjKdQrNgLrSgaUfg")</f>
        <v/>
      </c>
    </row>
    <row r="26">
      <c r="A26" t="inlineStr">
        <is>
          <t>3btstrD9VjPQ7c9QhD2yAwfztgdGVLX4DnCjjTmfpump</t>
        </is>
      </c>
      <c r="B26" t="inlineStr">
        <is>
          <t>D:</t>
        </is>
      </c>
      <c r="C26" t="n">
        <v>0</v>
      </c>
      <c r="D26" t="n">
        <v>-1.09</v>
      </c>
      <c r="E26" t="n">
        <v>-1</v>
      </c>
      <c r="F26" t="n">
        <v>2.95</v>
      </c>
      <c r="G26" t="n">
        <v>1.86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HYPERLINK("https://www.defined.fi/sol/3btstrD9VjPQ7c9QhD2yAwfztgdGVLX4DnCjjTmfpump?maker=FMZaFX16Gc9kPcVi5w4y8Ywr2mUCsjKdQrNgLrSgaUfg","https://www.defined.fi/sol/3btstrD9VjPQ7c9QhD2yAwfztgdGVLX4DnCjjTmfpump?maker=FMZaFX16Gc9kPcVi5w4y8Ywr2mUCsjKdQrNgLrSgaUfg")</f>
        <v/>
      </c>
      <c r="M26">
        <f>HYPERLINK("https://dexscreener.com/solana/3btstrD9VjPQ7c9QhD2yAwfztgdGVLX4DnCjjTmfpump?maker=FMZaFX16Gc9kPcVi5w4y8Ywr2mUCsjKdQrNgLrSgaUfg","https://dexscreener.com/solana/3btstrD9VjPQ7c9QhD2yAwfztgdGVLX4DnCjjTmfpump?maker=FMZaFX16Gc9kPcVi5w4y8Ywr2mUCsjKdQrNgLrSgaUfg")</f>
        <v/>
      </c>
    </row>
    <row r="27">
      <c r="A27" t="inlineStr">
        <is>
          <t>A17gzfib2UaxteKXzMK37G4AtVqYKRqRLT54aDjYpump</t>
        </is>
      </c>
      <c r="B27" t="inlineStr">
        <is>
          <t>EREBUS</t>
        </is>
      </c>
      <c r="C27" t="n">
        <v>0</v>
      </c>
      <c r="D27" t="n">
        <v>-7.67</v>
      </c>
      <c r="E27" t="n">
        <v>-0.39</v>
      </c>
      <c r="F27" t="n">
        <v>19.55</v>
      </c>
      <c r="G27" t="n">
        <v>11.88</v>
      </c>
      <c r="H27" t="n">
        <v>1</v>
      </c>
      <c r="I27" t="n">
        <v>2</v>
      </c>
      <c r="J27" t="n">
        <v>-1</v>
      </c>
      <c r="K27" t="n">
        <v>-1</v>
      </c>
      <c r="L27">
        <f>HYPERLINK("https://www.defined.fi/sol/A17gzfib2UaxteKXzMK37G4AtVqYKRqRLT54aDjYpump?maker=FMZaFX16Gc9kPcVi5w4y8Ywr2mUCsjKdQrNgLrSgaUfg","https://www.defined.fi/sol/A17gzfib2UaxteKXzMK37G4AtVqYKRqRLT54aDjYpump?maker=FMZaFX16Gc9kPcVi5w4y8Ywr2mUCsjKdQrNgLrSgaUfg")</f>
        <v/>
      </c>
      <c r="M27">
        <f>HYPERLINK("https://dexscreener.com/solana/A17gzfib2UaxteKXzMK37G4AtVqYKRqRLT54aDjYpump?maker=FMZaFX16Gc9kPcVi5w4y8Ywr2mUCsjKdQrNgLrSgaUfg","https://dexscreener.com/solana/A17gzfib2UaxteKXzMK37G4AtVqYKRqRLT54aDjYpump?maker=FMZaFX16Gc9kPcVi5w4y8Ywr2mUCsjKdQrNgLrSgaUfg")</f>
        <v/>
      </c>
    </row>
    <row r="28">
      <c r="A28" t="inlineStr">
        <is>
          <t>3JXq16mWyo1uboEK9QCGcjjgCB3DXKWWcF1yySC7pump</t>
        </is>
      </c>
      <c r="B28" t="inlineStr">
        <is>
          <t>$ANDY70B$</t>
        </is>
      </c>
      <c r="C28" t="n">
        <v>0</v>
      </c>
      <c r="D28" t="n">
        <v>-3.36</v>
      </c>
      <c r="E28" t="n">
        <v>-0.02</v>
      </c>
      <c r="F28" t="n">
        <v>154.55</v>
      </c>
      <c r="G28" t="n">
        <v>151.18</v>
      </c>
      <c r="H28" t="n">
        <v>14</v>
      </c>
      <c r="I28" t="n">
        <v>14</v>
      </c>
      <c r="J28" t="n">
        <v>-1</v>
      </c>
      <c r="K28" t="n">
        <v>-1</v>
      </c>
      <c r="L28">
        <f>HYPERLINK("https://www.defined.fi/sol/3JXq16mWyo1uboEK9QCGcjjgCB3DXKWWcF1yySC7pump?maker=FMZaFX16Gc9kPcVi5w4y8Ywr2mUCsjKdQrNgLrSgaUfg","https://www.defined.fi/sol/3JXq16mWyo1uboEK9QCGcjjgCB3DXKWWcF1yySC7pump?maker=FMZaFX16Gc9kPcVi5w4y8Ywr2mUCsjKdQrNgLrSgaUfg")</f>
        <v/>
      </c>
      <c r="M28">
        <f>HYPERLINK("https://dexscreener.com/solana/3JXq16mWyo1uboEK9QCGcjjgCB3DXKWWcF1yySC7pump?maker=FMZaFX16Gc9kPcVi5w4y8Ywr2mUCsjKdQrNgLrSgaUfg","https://dexscreener.com/solana/3JXq16mWyo1uboEK9QCGcjjgCB3DXKWWcF1yySC7pump?maker=FMZaFX16Gc9kPcVi5w4y8Ywr2mUCsjKdQrNgLrSgaUfg")</f>
        <v/>
      </c>
    </row>
    <row r="29">
      <c r="A29" t="inlineStr">
        <is>
          <t>B2FPGBD8bGDGhH4kiJpW5Qdam3sKTXtHS3JtNCJgpump</t>
        </is>
      </c>
      <c r="B29" t="inlineStr">
        <is>
          <t>Jaxy</t>
        </is>
      </c>
      <c r="C29" t="n">
        <v>0</v>
      </c>
      <c r="D29" t="n">
        <v>17.75</v>
      </c>
      <c r="E29" t="n">
        <v>0.4</v>
      </c>
      <c r="F29" t="n">
        <v>44.15</v>
      </c>
      <c r="G29" t="n">
        <v>61.9</v>
      </c>
      <c r="H29" t="n">
        <v>5</v>
      </c>
      <c r="I29" t="n">
        <v>9</v>
      </c>
      <c r="J29" t="n">
        <v>-1</v>
      </c>
      <c r="K29" t="n">
        <v>-1</v>
      </c>
      <c r="L29">
        <f>HYPERLINK("https://www.defined.fi/sol/B2FPGBD8bGDGhH4kiJpW5Qdam3sKTXtHS3JtNCJgpump?maker=FMZaFX16Gc9kPcVi5w4y8Ywr2mUCsjKdQrNgLrSgaUfg","https://www.defined.fi/sol/B2FPGBD8bGDGhH4kiJpW5Qdam3sKTXtHS3JtNCJgpump?maker=FMZaFX16Gc9kPcVi5w4y8Ywr2mUCsjKdQrNgLrSgaUfg")</f>
        <v/>
      </c>
      <c r="M29">
        <f>HYPERLINK("https://dexscreener.com/solana/B2FPGBD8bGDGhH4kiJpW5Qdam3sKTXtHS3JtNCJgpump?maker=FMZaFX16Gc9kPcVi5w4y8Ywr2mUCsjKdQrNgLrSgaUfg","https://dexscreener.com/solana/B2FPGBD8bGDGhH4kiJpW5Qdam3sKTXtHS3JtNCJgpump?maker=FMZaFX16Gc9kPcVi5w4y8Ywr2mUCsjKdQrNgLrSgaUfg")</f>
        <v/>
      </c>
    </row>
    <row r="30">
      <c r="A30" t="inlineStr">
        <is>
          <t>2RUx72eNjTTDZaa5N6oBk88QUbP1npERG3ChosEApump</t>
        </is>
      </c>
      <c r="B30" t="inlineStr">
        <is>
          <t>ozark</t>
        </is>
      </c>
      <c r="C30" t="n">
        <v>0</v>
      </c>
      <c r="D30" t="n">
        <v>-20.08</v>
      </c>
      <c r="E30" t="n">
        <v>-0.21</v>
      </c>
      <c r="F30" t="n">
        <v>94.02</v>
      </c>
      <c r="G30" t="n">
        <v>73.94</v>
      </c>
      <c r="H30" t="n">
        <v>15</v>
      </c>
      <c r="I30" t="n">
        <v>13</v>
      </c>
      <c r="J30" t="n">
        <v>-1</v>
      </c>
      <c r="K30" t="n">
        <v>-1</v>
      </c>
      <c r="L30">
        <f>HYPERLINK("https://www.defined.fi/sol/2RUx72eNjTTDZaa5N6oBk88QUbP1npERG3ChosEApump?maker=FMZaFX16Gc9kPcVi5w4y8Ywr2mUCsjKdQrNgLrSgaUfg","https://www.defined.fi/sol/2RUx72eNjTTDZaa5N6oBk88QUbP1npERG3ChosEApump?maker=FMZaFX16Gc9kPcVi5w4y8Ywr2mUCsjKdQrNgLrSgaUfg")</f>
        <v/>
      </c>
      <c r="M30">
        <f>HYPERLINK("https://dexscreener.com/solana/2RUx72eNjTTDZaa5N6oBk88QUbP1npERG3ChosEApump?maker=FMZaFX16Gc9kPcVi5w4y8Ywr2mUCsjKdQrNgLrSgaUfg","https://dexscreener.com/solana/2RUx72eNjTTDZaa5N6oBk88QUbP1npERG3ChosEApump?maker=FMZaFX16Gc9kPcVi5w4y8Ywr2mUCsjKdQrNgLrSgaUfg")</f>
        <v/>
      </c>
    </row>
    <row r="31">
      <c r="A31" t="inlineStr">
        <is>
          <t>HZhiTXGPDv8iwrdJyRi3U51dMV4NXMpaFhJBsh7Npump</t>
        </is>
      </c>
      <c r="B31" t="inlineStr">
        <is>
          <t>SANOPUS</t>
        </is>
      </c>
      <c r="C31" t="n">
        <v>0</v>
      </c>
      <c r="D31" t="n">
        <v>-39.43</v>
      </c>
      <c r="E31" t="n">
        <v>-0.47</v>
      </c>
      <c r="F31" t="n">
        <v>83.44</v>
      </c>
      <c r="G31" t="n">
        <v>44.02</v>
      </c>
      <c r="H31" t="n">
        <v>9</v>
      </c>
      <c r="I31" t="n">
        <v>6</v>
      </c>
      <c r="J31" t="n">
        <v>-1</v>
      </c>
      <c r="K31" t="n">
        <v>-1</v>
      </c>
      <c r="L31">
        <f>HYPERLINK("https://www.defined.fi/sol/HZhiTXGPDv8iwrdJyRi3U51dMV4NXMpaFhJBsh7Npump?maker=FMZaFX16Gc9kPcVi5w4y8Ywr2mUCsjKdQrNgLrSgaUfg","https://www.defined.fi/sol/HZhiTXGPDv8iwrdJyRi3U51dMV4NXMpaFhJBsh7Npump?maker=FMZaFX16Gc9kPcVi5w4y8Ywr2mUCsjKdQrNgLrSgaUfg")</f>
        <v/>
      </c>
      <c r="M31">
        <f>HYPERLINK("https://dexscreener.com/solana/HZhiTXGPDv8iwrdJyRi3U51dMV4NXMpaFhJBsh7Npump?maker=FMZaFX16Gc9kPcVi5w4y8Ywr2mUCsjKdQrNgLrSgaUfg","https://dexscreener.com/solana/HZhiTXGPDv8iwrdJyRi3U51dMV4NXMpaFhJBsh7Npump?maker=FMZaFX16Gc9kPcVi5w4y8Ywr2mUCsjKdQrNgLrSgaUfg")</f>
        <v/>
      </c>
    </row>
    <row r="32">
      <c r="A32" t="inlineStr">
        <is>
          <t>Cx36J2xiMyYU1P6KuLepvUkojr6LYm6keTxd8Tyspump</t>
        </is>
      </c>
      <c r="B32" t="inlineStr">
        <is>
          <t>GOAT</t>
        </is>
      </c>
      <c r="C32" t="n">
        <v>0</v>
      </c>
      <c r="D32" t="n">
        <v>-7.87</v>
      </c>
      <c r="E32" t="n">
        <v>-0.19</v>
      </c>
      <c r="F32" t="n">
        <v>42.2</v>
      </c>
      <c r="G32" t="n">
        <v>34.33</v>
      </c>
      <c r="H32" t="n">
        <v>8</v>
      </c>
      <c r="I32" t="n">
        <v>6</v>
      </c>
      <c r="J32" t="n">
        <v>-1</v>
      </c>
      <c r="K32" t="n">
        <v>-1</v>
      </c>
      <c r="L32">
        <f>HYPERLINK("https://www.defined.fi/sol/Cx36J2xiMyYU1P6KuLepvUkojr6LYm6keTxd8Tyspump?maker=FMZaFX16Gc9kPcVi5w4y8Ywr2mUCsjKdQrNgLrSgaUfg","https://www.defined.fi/sol/Cx36J2xiMyYU1P6KuLepvUkojr6LYm6keTxd8Tyspump?maker=FMZaFX16Gc9kPcVi5w4y8Ywr2mUCsjKdQrNgLrSgaUfg")</f>
        <v/>
      </c>
      <c r="M32">
        <f>HYPERLINK("https://dexscreener.com/solana/Cx36J2xiMyYU1P6KuLepvUkojr6LYm6keTxd8Tyspump?maker=FMZaFX16Gc9kPcVi5w4y8Ywr2mUCsjKdQrNgLrSgaUfg","https://dexscreener.com/solana/Cx36J2xiMyYU1P6KuLepvUkojr6LYm6keTxd8Tyspump?maker=FMZaFX16Gc9kPcVi5w4y8Ywr2mUCsjKdQrNgLrSgaUfg")</f>
        <v/>
      </c>
    </row>
    <row r="33">
      <c r="A33" t="inlineStr">
        <is>
          <t>4qNX615pV1oufdodNoiBzUsrUE3ww57DYg6LsUtupump</t>
        </is>
      </c>
      <c r="B33" t="inlineStr">
        <is>
          <t>CLAUDIUS</t>
        </is>
      </c>
      <c r="C33" t="n">
        <v>0</v>
      </c>
      <c r="D33" t="n">
        <v>-14.51</v>
      </c>
      <c r="E33" t="n">
        <v>-0.11</v>
      </c>
      <c r="F33" t="n">
        <v>137.16</v>
      </c>
      <c r="G33" t="n">
        <v>122.64</v>
      </c>
      <c r="H33" t="n">
        <v>7</v>
      </c>
      <c r="I33" t="n">
        <v>8</v>
      </c>
      <c r="J33" t="n">
        <v>-1</v>
      </c>
      <c r="K33" t="n">
        <v>-1</v>
      </c>
      <c r="L33">
        <f>HYPERLINK("https://www.defined.fi/sol/4qNX615pV1oufdodNoiBzUsrUE3ww57DYg6LsUtupump?maker=FMZaFX16Gc9kPcVi5w4y8Ywr2mUCsjKdQrNgLrSgaUfg","https://www.defined.fi/sol/4qNX615pV1oufdodNoiBzUsrUE3ww57DYg6LsUtupump?maker=FMZaFX16Gc9kPcVi5w4y8Ywr2mUCsjKdQrNgLrSgaUfg")</f>
        <v/>
      </c>
      <c r="M33">
        <f>HYPERLINK("https://dexscreener.com/solana/4qNX615pV1oufdodNoiBzUsrUE3ww57DYg6LsUtupump?maker=FMZaFX16Gc9kPcVi5w4y8Ywr2mUCsjKdQrNgLrSgaUfg","https://dexscreener.com/solana/4qNX615pV1oufdodNoiBzUsrUE3ww57DYg6LsUtupump?maker=FMZaFX16Gc9kPcVi5w4y8Ywr2mUCsjKdQrNgLrSgaUfg")</f>
        <v/>
      </c>
    </row>
    <row r="34">
      <c r="A34" t="inlineStr">
        <is>
          <t>4UTEFQjNMvfQF5NT8mVfXdMAKoL7hS7i9U4mMVAzpump</t>
        </is>
      </c>
      <c r="B34" t="inlineStr">
        <is>
          <t>$1</t>
        </is>
      </c>
      <c r="C34" t="n">
        <v>0</v>
      </c>
      <c r="D34" t="n">
        <v>-33.24</v>
      </c>
      <c r="E34" t="n">
        <v>-0.28</v>
      </c>
      <c r="F34" t="n">
        <v>117.06</v>
      </c>
      <c r="G34" t="n">
        <v>83.81999999999999</v>
      </c>
      <c r="H34" t="n">
        <v>19</v>
      </c>
      <c r="I34" t="n">
        <v>14</v>
      </c>
      <c r="J34" t="n">
        <v>-1</v>
      </c>
      <c r="K34" t="n">
        <v>-1</v>
      </c>
      <c r="L34">
        <f>HYPERLINK("https://www.defined.fi/sol/4UTEFQjNMvfQF5NT8mVfXdMAKoL7hS7i9U4mMVAzpump?maker=FMZaFX16Gc9kPcVi5w4y8Ywr2mUCsjKdQrNgLrSgaUfg","https://www.defined.fi/sol/4UTEFQjNMvfQF5NT8mVfXdMAKoL7hS7i9U4mMVAzpump?maker=FMZaFX16Gc9kPcVi5w4y8Ywr2mUCsjKdQrNgLrSgaUfg")</f>
        <v/>
      </c>
      <c r="M34">
        <f>HYPERLINK("https://dexscreener.com/solana/4UTEFQjNMvfQF5NT8mVfXdMAKoL7hS7i9U4mMVAzpump?maker=FMZaFX16Gc9kPcVi5w4y8Ywr2mUCsjKdQrNgLrSgaUfg","https://dexscreener.com/solana/4UTEFQjNMvfQF5NT8mVfXdMAKoL7hS7i9U4mMVAzpump?maker=FMZaFX16Gc9kPcVi5w4y8Ywr2mUCsjKdQrNgLrSgaUfg")</f>
        <v/>
      </c>
    </row>
    <row r="35">
      <c r="A35" t="inlineStr">
        <is>
          <t>8Y4p6DWMnZToNiyiLrbLU4K3XpLX5TM93VAvmokdpump</t>
        </is>
      </c>
      <c r="B35" t="inlineStr">
        <is>
          <t>CLAUDIUS</t>
        </is>
      </c>
      <c r="C35" t="n">
        <v>0</v>
      </c>
      <c r="D35" t="n">
        <v>20.19</v>
      </c>
      <c r="E35" t="n">
        <v>0.31</v>
      </c>
      <c r="F35" t="n">
        <v>64.66</v>
      </c>
      <c r="G35" t="n">
        <v>84.86</v>
      </c>
      <c r="H35" t="n">
        <v>12</v>
      </c>
      <c r="I35" t="n">
        <v>13</v>
      </c>
      <c r="J35" t="n">
        <v>-1</v>
      </c>
      <c r="K35" t="n">
        <v>-1</v>
      </c>
      <c r="L35">
        <f>HYPERLINK("https://www.defined.fi/sol/8Y4p6DWMnZToNiyiLrbLU4K3XpLX5TM93VAvmokdpump?maker=FMZaFX16Gc9kPcVi5w4y8Ywr2mUCsjKdQrNgLrSgaUfg","https://www.defined.fi/sol/8Y4p6DWMnZToNiyiLrbLU4K3XpLX5TM93VAvmokdpump?maker=FMZaFX16Gc9kPcVi5w4y8Ywr2mUCsjKdQrNgLrSgaUfg")</f>
        <v/>
      </c>
      <c r="M35">
        <f>HYPERLINK("https://dexscreener.com/solana/8Y4p6DWMnZToNiyiLrbLU4K3XpLX5TM93VAvmokdpump?maker=FMZaFX16Gc9kPcVi5w4y8Ywr2mUCsjKdQrNgLrSgaUfg","https://dexscreener.com/solana/8Y4p6DWMnZToNiyiLrbLU4K3XpLX5TM93VAvmokdpump?maker=FMZaFX16Gc9kPcVi5w4y8Ywr2mUCsjKdQrNgLrSgaUfg")</f>
        <v/>
      </c>
    </row>
    <row r="36">
      <c r="A36" t="inlineStr">
        <is>
          <t>CUzSRjBvqFFq45mg6j9oyQrDxyUTHEKM2xqKzDkZpump</t>
        </is>
      </c>
      <c r="B36" t="inlineStr">
        <is>
          <t>SYDNEY</t>
        </is>
      </c>
      <c r="C36" t="n">
        <v>0</v>
      </c>
      <c r="D36" t="n">
        <v>30</v>
      </c>
      <c r="E36" t="n">
        <v>0.16</v>
      </c>
      <c r="F36" t="n">
        <v>192.18</v>
      </c>
      <c r="G36" t="n">
        <v>222.19</v>
      </c>
      <c r="H36" t="n">
        <v>16</v>
      </c>
      <c r="I36" t="n">
        <v>17</v>
      </c>
      <c r="J36" t="n">
        <v>-1</v>
      </c>
      <c r="K36" t="n">
        <v>-1</v>
      </c>
      <c r="L36">
        <f>HYPERLINK("https://www.defined.fi/sol/CUzSRjBvqFFq45mg6j9oyQrDxyUTHEKM2xqKzDkZpump?maker=FMZaFX16Gc9kPcVi5w4y8Ywr2mUCsjKdQrNgLrSgaUfg","https://www.defined.fi/sol/CUzSRjBvqFFq45mg6j9oyQrDxyUTHEKM2xqKzDkZpump?maker=FMZaFX16Gc9kPcVi5w4y8Ywr2mUCsjKdQrNgLrSgaUfg")</f>
        <v/>
      </c>
      <c r="M36">
        <f>HYPERLINK("https://dexscreener.com/solana/CUzSRjBvqFFq45mg6j9oyQrDxyUTHEKM2xqKzDkZpump?maker=FMZaFX16Gc9kPcVi5w4y8Ywr2mUCsjKdQrNgLrSgaUfg","https://dexscreener.com/solana/CUzSRjBvqFFq45mg6j9oyQrDxyUTHEKM2xqKzDkZpump?maker=FMZaFX16Gc9kPcVi5w4y8Ywr2mUCsjKdQrNgLrSgaUfg")</f>
        <v/>
      </c>
    </row>
    <row r="37">
      <c r="A37" t="inlineStr">
        <is>
          <t>yJcC48AWnaFQxb4CfZY6U19aQr3Pw6RKVhuGCLVpump</t>
        </is>
      </c>
      <c r="B37" t="inlineStr">
        <is>
          <t>WoTF</t>
        </is>
      </c>
      <c r="C37" t="n">
        <v>0</v>
      </c>
      <c r="D37" t="n">
        <v>305.97</v>
      </c>
      <c r="E37" t="n">
        <v>3.35</v>
      </c>
      <c r="F37" t="n">
        <v>91.19</v>
      </c>
      <c r="G37" t="n">
        <v>397.16</v>
      </c>
      <c r="H37" t="n">
        <v>11</v>
      </c>
      <c r="I37" t="n">
        <v>52</v>
      </c>
      <c r="J37" t="n">
        <v>-1</v>
      </c>
      <c r="K37" t="n">
        <v>-1</v>
      </c>
      <c r="L37">
        <f>HYPERLINK("https://www.defined.fi/sol/yJcC48AWnaFQxb4CfZY6U19aQr3Pw6RKVhuGCLVpump?maker=FMZaFX16Gc9kPcVi5w4y8Ywr2mUCsjKdQrNgLrSgaUfg","https://www.defined.fi/sol/yJcC48AWnaFQxb4CfZY6U19aQr3Pw6RKVhuGCLVpump?maker=FMZaFX16Gc9kPcVi5w4y8Ywr2mUCsjKdQrNgLrSgaUfg")</f>
        <v/>
      </c>
      <c r="M37">
        <f>HYPERLINK("https://dexscreener.com/solana/yJcC48AWnaFQxb4CfZY6U19aQr3Pw6RKVhuGCLVpump?maker=FMZaFX16Gc9kPcVi5w4y8Ywr2mUCsjKdQrNgLrSgaUfg","https://dexscreener.com/solana/yJcC48AWnaFQxb4CfZY6U19aQr3Pw6RKVhuGCLVpump?maker=FMZaFX16Gc9kPcVi5w4y8Ywr2mUCsjKdQrNgLrSgaUfg")</f>
        <v/>
      </c>
    </row>
    <row r="38">
      <c r="A38" t="inlineStr">
        <is>
          <t>7QDiFTtzBei1dKcv627g8YUZ2Ti1WkVUrDQQcqQppump</t>
        </is>
      </c>
      <c r="B38" t="inlineStr">
        <is>
          <t>FAUXLAUDE</t>
        </is>
      </c>
      <c r="C38" t="n">
        <v>0</v>
      </c>
      <c r="D38" t="n">
        <v>4.27</v>
      </c>
      <c r="E38" t="n">
        <v>0.43</v>
      </c>
      <c r="F38" t="n">
        <v>9.789999999999999</v>
      </c>
      <c r="G38" t="n">
        <v>14.06</v>
      </c>
      <c r="H38" t="n">
        <v>1</v>
      </c>
      <c r="I38" t="n">
        <v>2</v>
      </c>
      <c r="J38" t="n">
        <v>-1</v>
      </c>
      <c r="K38" t="n">
        <v>-1</v>
      </c>
      <c r="L38">
        <f>HYPERLINK("https://www.defined.fi/sol/7QDiFTtzBei1dKcv627g8YUZ2Ti1WkVUrDQQcqQppump?maker=FMZaFX16Gc9kPcVi5w4y8Ywr2mUCsjKdQrNgLrSgaUfg","https://www.defined.fi/sol/7QDiFTtzBei1dKcv627g8YUZ2Ti1WkVUrDQQcqQppump?maker=FMZaFX16Gc9kPcVi5w4y8Ywr2mUCsjKdQrNgLrSgaUfg")</f>
        <v/>
      </c>
      <c r="M38">
        <f>HYPERLINK("https://dexscreener.com/solana/7QDiFTtzBei1dKcv627g8YUZ2Ti1WkVUrDQQcqQppump?maker=FMZaFX16Gc9kPcVi5w4y8Ywr2mUCsjKdQrNgLrSgaUfg","https://dexscreener.com/solana/7QDiFTtzBei1dKcv627g8YUZ2Ti1WkVUrDQQcqQppump?maker=FMZaFX16Gc9kPcVi5w4y8Ywr2mUCsjKdQrNgLrSgaUfg")</f>
        <v/>
      </c>
    </row>
    <row r="39">
      <c r="A39" t="inlineStr">
        <is>
          <t>BrN9aQu6XAk36aRMsZMVjkFsmSBhXoFvathsbBiYpump</t>
        </is>
      </c>
      <c r="B39" t="inlineStr">
        <is>
          <t>Luddites</t>
        </is>
      </c>
      <c r="C39" t="n">
        <v>0</v>
      </c>
      <c r="D39" t="n">
        <v>-10.04</v>
      </c>
      <c r="E39" t="n">
        <v>-0.41</v>
      </c>
      <c r="F39" t="n">
        <v>24.46</v>
      </c>
      <c r="G39" t="n">
        <v>14.41</v>
      </c>
      <c r="H39" t="n">
        <v>4</v>
      </c>
      <c r="I39" t="n">
        <v>3</v>
      </c>
      <c r="J39" t="n">
        <v>-1</v>
      </c>
      <c r="K39" t="n">
        <v>-1</v>
      </c>
      <c r="L39">
        <f>HYPERLINK("https://www.defined.fi/sol/BrN9aQu6XAk36aRMsZMVjkFsmSBhXoFvathsbBiYpump?maker=FMZaFX16Gc9kPcVi5w4y8Ywr2mUCsjKdQrNgLrSgaUfg","https://www.defined.fi/sol/BrN9aQu6XAk36aRMsZMVjkFsmSBhXoFvathsbBiYpump?maker=FMZaFX16Gc9kPcVi5w4y8Ywr2mUCsjKdQrNgLrSgaUfg")</f>
        <v/>
      </c>
      <c r="M39">
        <f>HYPERLINK("https://dexscreener.com/solana/BrN9aQu6XAk36aRMsZMVjkFsmSBhXoFvathsbBiYpump?maker=FMZaFX16Gc9kPcVi5w4y8Ywr2mUCsjKdQrNgLrSgaUfg","https://dexscreener.com/solana/BrN9aQu6XAk36aRMsZMVjkFsmSBhXoFvathsbBiYpump?maker=FMZaFX16Gc9kPcVi5w4y8Ywr2mUCsjKdQrNgLrSgaUfg")</f>
        <v/>
      </c>
    </row>
    <row r="40">
      <c r="A40" t="inlineStr">
        <is>
          <t>BsQvDWQ4mKWarKAG2HWfbGa9aM25KagUsBhyDC3QN5PS</t>
        </is>
      </c>
      <c r="B40" t="inlineStr">
        <is>
          <t>Poofly</t>
        </is>
      </c>
      <c r="C40" t="n">
        <v>0</v>
      </c>
      <c r="D40" t="n">
        <v>-0.594</v>
      </c>
      <c r="E40" t="n">
        <v>-0.06</v>
      </c>
      <c r="F40" t="n">
        <v>9.779999999999999</v>
      </c>
      <c r="G40" t="n">
        <v>9.18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HYPERLINK("https://www.defined.fi/sol/BsQvDWQ4mKWarKAG2HWfbGa9aM25KagUsBhyDC3QN5PS?maker=FMZaFX16Gc9kPcVi5w4y8Ywr2mUCsjKdQrNgLrSgaUfg","https://www.defined.fi/sol/BsQvDWQ4mKWarKAG2HWfbGa9aM25KagUsBhyDC3QN5PS?maker=FMZaFX16Gc9kPcVi5w4y8Ywr2mUCsjKdQrNgLrSgaUfg")</f>
        <v/>
      </c>
      <c r="M40">
        <f>HYPERLINK("https://dexscreener.com/solana/BsQvDWQ4mKWarKAG2HWfbGa9aM25KagUsBhyDC3QN5PS?maker=FMZaFX16Gc9kPcVi5w4y8Ywr2mUCsjKdQrNgLrSgaUfg","https://dexscreener.com/solana/BsQvDWQ4mKWarKAG2HWfbGa9aM25KagUsBhyDC3QN5PS?maker=FMZaFX16Gc9kPcVi5w4y8Ywr2mUCsjKdQrNgLrSgaUfg")</f>
        <v/>
      </c>
    </row>
    <row r="41">
      <c r="A41" t="inlineStr">
        <is>
          <t>8QLTsTnPN4XxTP4ZU7osE4j5XpTmJWRDNQmjLzncpump</t>
        </is>
      </c>
      <c r="B41" t="inlineStr">
        <is>
          <t>BURZEN</t>
        </is>
      </c>
      <c r="C41" t="n">
        <v>0</v>
      </c>
      <c r="D41" t="n">
        <v>13.62</v>
      </c>
      <c r="E41" t="n">
        <v>0.46</v>
      </c>
      <c r="F41" t="n">
        <v>29.35</v>
      </c>
      <c r="G41" t="n">
        <v>42.97</v>
      </c>
      <c r="H41" t="n">
        <v>3</v>
      </c>
      <c r="I41" t="n">
        <v>8</v>
      </c>
      <c r="J41" t="n">
        <v>-1</v>
      </c>
      <c r="K41" t="n">
        <v>-1</v>
      </c>
      <c r="L41">
        <f>HYPERLINK("https://www.defined.fi/sol/8QLTsTnPN4XxTP4ZU7osE4j5XpTmJWRDNQmjLzncpump?maker=FMZaFX16Gc9kPcVi5w4y8Ywr2mUCsjKdQrNgLrSgaUfg","https://www.defined.fi/sol/8QLTsTnPN4XxTP4ZU7osE4j5XpTmJWRDNQmjLzncpump?maker=FMZaFX16Gc9kPcVi5w4y8Ywr2mUCsjKdQrNgLrSgaUfg")</f>
        <v/>
      </c>
      <c r="M41">
        <f>HYPERLINK("https://dexscreener.com/solana/8QLTsTnPN4XxTP4ZU7osE4j5XpTmJWRDNQmjLzncpump?maker=FMZaFX16Gc9kPcVi5w4y8Ywr2mUCsjKdQrNgLrSgaUfg","https://dexscreener.com/solana/8QLTsTnPN4XxTP4ZU7osE4j5XpTmJWRDNQmjLzncpump?maker=FMZaFX16Gc9kPcVi5w4y8Ywr2mUCsjKdQrNgLrSgaUfg")</f>
        <v/>
      </c>
    </row>
    <row r="42">
      <c r="A42" t="inlineStr">
        <is>
          <t>HN26uH9UgzH6CkTVvUzJM4NKiry8SogxXUP3qBFapump</t>
        </is>
      </c>
      <c r="B42" t="inlineStr">
        <is>
          <t>GOATSE</t>
        </is>
      </c>
      <c r="C42" t="n">
        <v>0</v>
      </c>
      <c r="D42" t="n">
        <v>-6.66</v>
      </c>
      <c r="E42" t="n">
        <v>-0.45</v>
      </c>
      <c r="F42" t="n">
        <v>14.68</v>
      </c>
      <c r="G42" t="n">
        <v>8.029999999999999</v>
      </c>
      <c r="H42" t="n">
        <v>2</v>
      </c>
      <c r="I42" t="n">
        <v>2</v>
      </c>
      <c r="J42" t="n">
        <v>-1</v>
      </c>
      <c r="K42" t="n">
        <v>-1</v>
      </c>
      <c r="L42">
        <f>HYPERLINK("https://www.defined.fi/sol/HN26uH9UgzH6CkTVvUzJM4NKiry8SogxXUP3qBFapump?maker=FMZaFX16Gc9kPcVi5w4y8Ywr2mUCsjKdQrNgLrSgaUfg","https://www.defined.fi/sol/HN26uH9UgzH6CkTVvUzJM4NKiry8SogxXUP3qBFapump?maker=FMZaFX16Gc9kPcVi5w4y8Ywr2mUCsjKdQrNgLrSgaUfg")</f>
        <v/>
      </c>
      <c r="M42">
        <f>HYPERLINK("https://dexscreener.com/solana/HN26uH9UgzH6CkTVvUzJM4NKiry8SogxXUP3qBFapump?maker=FMZaFX16Gc9kPcVi5w4y8Ywr2mUCsjKdQrNgLrSgaUfg","https://dexscreener.com/solana/HN26uH9UgzH6CkTVvUzJM4NKiry8SogxXUP3qBFapump?maker=FMZaFX16Gc9kPcVi5w4y8Ywr2mUCsjKdQrNgLrSgaUfg")</f>
        <v/>
      </c>
    </row>
    <row r="43">
      <c r="A43" t="inlineStr">
        <is>
          <t>GJAFwWjJ3vnTsrQVabjBVK2TYB1YtRCQXRDfDgUnpump</t>
        </is>
      </c>
      <c r="B43" t="inlineStr">
        <is>
          <t>ACT</t>
        </is>
      </c>
      <c r="C43" t="n">
        <v>0</v>
      </c>
      <c r="D43" t="n">
        <v>105.24</v>
      </c>
      <c r="E43" t="n">
        <v>1.08</v>
      </c>
      <c r="F43" t="n">
        <v>97.17</v>
      </c>
      <c r="G43" t="n">
        <v>202.41</v>
      </c>
      <c r="H43" t="n">
        <v>6</v>
      </c>
      <c r="I43" t="n">
        <v>18</v>
      </c>
      <c r="J43" t="n">
        <v>-1</v>
      </c>
      <c r="K43" t="n">
        <v>-1</v>
      </c>
      <c r="L43">
        <f>HYPERLINK("https://www.defined.fi/sol/GJAFwWjJ3vnTsrQVabjBVK2TYB1YtRCQXRDfDgUnpump?maker=FMZaFX16Gc9kPcVi5w4y8Ywr2mUCsjKdQrNgLrSgaUfg","https://www.defined.fi/sol/GJAFwWjJ3vnTsrQVabjBVK2TYB1YtRCQXRDfDgUnpump?maker=FMZaFX16Gc9kPcVi5w4y8Ywr2mUCsjKdQrNgLrSgaUfg")</f>
        <v/>
      </c>
      <c r="M43">
        <f>HYPERLINK("https://dexscreener.com/solana/GJAFwWjJ3vnTsrQVabjBVK2TYB1YtRCQXRDfDgUnpump?maker=FMZaFX16Gc9kPcVi5w4y8Ywr2mUCsjKdQrNgLrSgaUfg","https://dexscreener.com/solana/GJAFwWjJ3vnTsrQVabjBVK2TYB1YtRCQXRDfDgUnpump?maker=FMZaFX16Gc9kPcVi5w4y8Ywr2mUCsjKdQrNgLrSgaUfg")</f>
        <v/>
      </c>
    </row>
    <row r="44">
      <c r="A44" t="inlineStr">
        <is>
          <t>2doHxh9QGWK7qfy6e2shaxeURXocvKiXysiMj3SMpump</t>
        </is>
      </c>
      <c r="B44" t="inlineStr">
        <is>
          <t>Ampdot</t>
        </is>
      </c>
      <c r="C44" t="n">
        <v>0</v>
      </c>
      <c r="D44" t="n">
        <v>-84.09999999999999</v>
      </c>
      <c r="E44" t="n">
        <v>-0.48</v>
      </c>
      <c r="F44" t="n">
        <v>174.72</v>
      </c>
      <c r="G44" t="n">
        <v>90.61</v>
      </c>
      <c r="H44" t="n">
        <v>18</v>
      </c>
      <c r="I44" t="n">
        <v>8</v>
      </c>
      <c r="J44" t="n">
        <v>-1</v>
      </c>
      <c r="K44" t="n">
        <v>-1</v>
      </c>
      <c r="L44">
        <f>HYPERLINK("https://www.defined.fi/sol/2doHxh9QGWK7qfy6e2shaxeURXocvKiXysiMj3SMpump?maker=FMZaFX16Gc9kPcVi5w4y8Ywr2mUCsjKdQrNgLrSgaUfg","https://www.defined.fi/sol/2doHxh9QGWK7qfy6e2shaxeURXocvKiXysiMj3SMpump?maker=FMZaFX16Gc9kPcVi5w4y8Ywr2mUCsjKdQrNgLrSgaUfg")</f>
        <v/>
      </c>
      <c r="M44">
        <f>HYPERLINK("https://dexscreener.com/solana/2doHxh9QGWK7qfy6e2shaxeURXocvKiXysiMj3SMpump?maker=FMZaFX16Gc9kPcVi5w4y8Ywr2mUCsjKdQrNgLrSgaUfg","https://dexscreener.com/solana/2doHxh9QGWK7qfy6e2shaxeURXocvKiXysiMj3SMpump?maker=FMZaFX16Gc9kPcVi5w4y8Ywr2mUCsjKdQrNgLrSgaUfg")</f>
        <v/>
      </c>
    </row>
    <row r="45">
      <c r="A45" t="inlineStr">
        <is>
          <t>CLmkmdeeDqZRciDPrpVS8JtFj2g1hh8U4XQmQishpump</t>
        </is>
      </c>
      <c r="B45" t="inlineStr">
        <is>
          <t>GASPODE</t>
        </is>
      </c>
      <c r="C45" t="n">
        <v>0</v>
      </c>
      <c r="D45" t="n">
        <v>-6.14</v>
      </c>
      <c r="E45" t="n">
        <v>-0.21</v>
      </c>
      <c r="F45" t="n">
        <v>29.27</v>
      </c>
      <c r="G45" t="n">
        <v>23.13</v>
      </c>
      <c r="H45" t="n">
        <v>3</v>
      </c>
      <c r="I45" t="n">
        <v>3</v>
      </c>
      <c r="J45" t="n">
        <v>-1</v>
      </c>
      <c r="K45" t="n">
        <v>-1</v>
      </c>
      <c r="L45">
        <f>HYPERLINK("https://www.defined.fi/sol/CLmkmdeeDqZRciDPrpVS8JtFj2g1hh8U4XQmQishpump?maker=FMZaFX16Gc9kPcVi5w4y8Ywr2mUCsjKdQrNgLrSgaUfg","https://www.defined.fi/sol/CLmkmdeeDqZRciDPrpVS8JtFj2g1hh8U4XQmQishpump?maker=FMZaFX16Gc9kPcVi5w4y8Ywr2mUCsjKdQrNgLrSgaUfg")</f>
        <v/>
      </c>
      <c r="M45">
        <f>HYPERLINK("https://dexscreener.com/solana/CLmkmdeeDqZRciDPrpVS8JtFj2g1hh8U4XQmQishpump?maker=FMZaFX16Gc9kPcVi5w4y8Ywr2mUCsjKdQrNgLrSgaUfg","https://dexscreener.com/solana/CLmkmdeeDqZRciDPrpVS8JtFj2g1hh8U4XQmQishpump?maker=FMZaFX16Gc9kPcVi5w4y8Ywr2mUCsjKdQrNgLrSgaUfg")</f>
        <v/>
      </c>
    </row>
    <row r="46">
      <c r="A46" t="inlineStr">
        <is>
          <t>5AFpf9H8CPpmHe9gmwZYQPtup3MDZ887PUxvY1yapump</t>
        </is>
      </c>
      <c r="B46" t="inlineStr">
        <is>
          <t>glados-137</t>
        </is>
      </c>
      <c r="C46" t="n">
        <v>0</v>
      </c>
      <c r="D46" t="n">
        <v>27.58</v>
      </c>
      <c r="E46" t="n">
        <v>0.1</v>
      </c>
      <c r="F46" t="n">
        <v>271.79</v>
      </c>
      <c r="G46" t="n">
        <v>299.38</v>
      </c>
      <c r="H46" t="n">
        <v>18</v>
      </c>
      <c r="I46" t="n">
        <v>21</v>
      </c>
      <c r="J46" t="n">
        <v>-1</v>
      </c>
      <c r="K46" t="n">
        <v>-1</v>
      </c>
      <c r="L46">
        <f>HYPERLINK("https://www.defined.fi/sol/5AFpf9H8CPpmHe9gmwZYQPtup3MDZ887PUxvY1yapump?maker=FMZaFX16Gc9kPcVi5w4y8Ywr2mUCsjKdQrNgLrSgaUfg","https://www.defined.fi/sol/5AFpf9H8CPpmHe9gmwZYQPtup3MDZ887PUxvY1yapump?maker=FMZaFX16Gc9kPcVi5w4y8Ywr2mUCsjKdQrNgLrSgaUfg")</f>
        <v/>
      </c>
      <c r="M46">
        <f>HYPERLINK("https://dexscreener.com/solana/5AFpf9H8CPpmHe9gmwZYQPtup3MDZ887PUxvY1yapump?maker=FMZaFX16Gc9kPcVi5w4y8Ywr2mUCsjKdQrNgLrSgaUfg","https://dexscreener.com/solana/5AFpf9H8CPpmHe9gmwZYQPtup3MDZ887PUxvY1yapump?maker=FMZaFX16Gc9kPcVi5w4y8Ywr2mUCsjKdQrNgLrSgaUfg")</f>
        <v/>
      </c>
    </row>
    <row r="47">
      <c r="A47" t="inlineStr">
        <is>
          <t>ESxtjvKFrK5sWjGYDbWo3qhjzZ5Ed1eCn2XkTt5Qpump</t>
        </is>
      </c>
      <c r="B47" t="inlineStr">
        <is>
          <t>CTO</t>
        </is>
      </c>
      <c r="C47" t="n">
        <v>0</v>
      </c>
      <c r="D47" t="n">
        <v>-2.23</v>
      </c>
      <c r="E47" t="n">
        <v>-0.46</v>
      </c>
      <c r="F47" t="n">
        <v>4.85</v>
      </c>
      <c r="G47" t="n">
        <v>2.62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HYPERLINK("https://www.defined.fi/sol/ESxtjvKFrK5sWjGYDbWo3qhjzZ5Ed1eCn2XkTt5Qpump?maker=FMZaFX16Gc9kPcVi5w4y8Ywr2mUCsjKdQrNgLrSgaUfg","https://www.defined.fi/sol/ESxtjvKFrK5sWjGYDbWo3qhjzZ5Ed1eCn2XkTt5Qpump?maker=FMZaFX16Gc9kPcVi5w4y8Ywr2mUCsjKdQrNgLrSgaUfg")</f>
        <v/>
      </c>
      <c r="M47">
        <f>HYPERLINK("https://dexscreener.com/solana/ESxtjvKFrK5sWjGYDbWo3qhjzZ5Ed1eCn2XkTt5Qpump?maker=FMZaFX16Gc9kPcVi5w4y8Ywr2mUCsjKdQrNgLrSgaUfg","https://dexscreener.com/solana/ESxtjvKFrK5sWjGYDbWo3qhjzZ5Ed1eCn2XkTt5Qpump?maker=FMZaFX16Gc9kPcVi5w4y8Ywr2mUCsjKdQrNgLrSgaUfg")</f>
        <v/>
      </c>
    </row>
    <row r="48">
      <c r="A48" t="inlineStr">
        <is>
          <t>7NsY3ZqGrY3suPaPvJLYncTfoPF3Ef4JDcRHVig4pump</t>
        </is>
      </c>
      <c r="B48" t="inlineStr">
        <is>
          <t>PaST</t>
        </is>
      </c>
      <c r="C48" t="n">
        <v>0</v>
      </c>
      <c r="D48" t="n">
        <v>6.01</v>
      </c>
      <c r="E48" t="n">
        <v>0.25</v>
      </c>
      <c r="F48" t="n">
        <v>24.3</v>
      </c>
      <c r="G48" t="n">
        <v>30.32</v>
      </c>
      <c r="H48" t="n">
        <v>4</v>
      </c>
      <c r="I48" t="n">
        <v>8</v>
      </c>
      <c r="J48" t="n">
        <v>-1</v>
      </c>
      <c r="K48" t="n">
        <v>-1</v>
      </c>
      <c r="L48">
        <f>HYPERLINK("https://www.defined.fi/sol/7NsY3ZqGrY3suPaPvJLYncTfoPF3Ef4JDcRHVig4pump?maker=FMZaFX16Gc9kPcVi5w4y8Ywr2mUCsjKdQrNgLrSgaUfg","https://www.defined.fi/sol/7NsY3ZqGrY3suPaPvJLYncTfoPF3Ef4JDcRHVig4pump?maker=FMZaFX16Gc9kPcVi5w4y8Ywr2mUCsjKdQrNgLrSgaUfg")</f>
        <v/>
      </c>
      <c r="M48">
        <f>HYPERLINK("https://dexscreener.com/solana/7NsY3ZqGrY3suPaPvJLYncTfoPF3Ef4JDcRHVig4pump?maker=FMZaFX16Gc9kPcVi5w4y8Ywr2mUCsjKdQrNgLrSgaUfg","https://dexscreener.com/solana/7NsY3ZqGrY3suPaPvJLYncTfoPF3Ef4JDcRHVig4pump?maker=FMZaFX16Gc9kPcVi5w4y8Ywr2mUCsjKdQrNgLrSgaUfg")</f>
        <v/>
      </c>
    </row>
    <row r="49">
      <c r="A49" t="inlineStr">
        <is>
          <t>23sHHHaQsEXJpbjuVmZhpM9CQTwfpeHXFWXEBXQgpump</t>
        </is>
      </c>
      <c r="B49" t="inlineStr">
        <is>
          <t>Apollo</t>
        </is>
      </c>
      <c r="C49" t="n">
        <v>0</v>
      </c>
      <c r="D49" t="n">
        <v>1.63</v>
      </c>
      <c r="E49" t="n">
        <v>0.17</v>
      </c>
      <c r="F49" t="n">
        <v>9.69</v>
      </c>
      <c r="G49" t="n">
        <v>11.32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HYPERLINK("https://www.defined.fi/sol/23sHHHaQsEXJpbjuVmZhpM9CQTwfpeHXFWXEBXQgpump?maker=FMZaFX16Gc9kPcVi5w4y8Ywr2mUCsjKdQrNgLrSgaUfg","https://www.defined.fi/sol/23sHHHaQsEXJpbjuVmZhpM9CQTwfpeHXFWXEBXQgpump?maker=FMZaFX16Gc9kPcVi5w4y8Ywr2mUCsjKdQrNgLrSgaUfg")</f>
        <v/>
      </c>
      <c r="M49">
        <f>HYPERLINK("https://dexscreener.com/solana/23sHHHaQsEXJpbjuVmZhpM9CQTwfpeHXFWXEBXQgpump?maker=FMZaFX16Gc9kPcVi5w4y8Ywr2mUCsjKdQrNgLrSgaUfg","https://dexscreener.com/solana/23sHHHaQsEXJpbjuVmZhpM9CQTwfpeHXFWXEBXQgpump?maker=FMZaFX16Gc9kPcVi5w4y8Ywr2mUCsjKdQrNgLrSgaUfg")</f>
        <v/>
      </c>
    </row>
    <row r="50">
      <c r="A50" t="inlineStr">
        <is>
          <t>BQCexRWggJukVENsvkb7AmUBriVqTEA7ixC4GPE1XJ16</t>
        </is>
      </c>
      <c r="B50" t="inlineStr">
        <is>
          <t>desy</t>
        </is>
      </c>
      <c r="C50" t="n">
        <v>0</v>
      </c>
      <c r="D50" t="n">
        <v>3.84</v>
      </c>
      <c r="E50" t="n">
        <v>0.04</v>
      </c>
      <c r="F50" t="n">
        <v>101</v>
      </c>
      <c r="G50" t="n">
        <v>104.84</v>
      </c>
      <c r="H50" t="n">
        <v>11</v>
      </c>
      <c r="I50" t="n">
        <v>14</v>
      </c>
      <c r="J50" t="n">
        <v>-1</v>
      </c>
      <c r="K50" t="n">
        <v>-1</v>
      </c>
      <c r="L50">
        <f>HYPERLINK("https://www.defined.fi/sol/BQCexRWggJukVENsvkb7AmUBriVqTEA7ixC4GPE1XJ16?maker=FMZaFX16Gc9kPcVi5w4y8Ywr2mUCsjKdQrNgLrSgaUfg","https://www.defined.fi/sol/BQCexRWggJukVENsvkb7AmUBriVqTEA7ixC4GPE1XJ16?maker=FMZaFX16Gc9kPcVi5w4y8Ywr2mUCsjKdQrNgLrSgaUfg")</f>
        <v/>
      </c>
      <c r="M50">
        <f>HYPERLINK("https://dexscreener.com/solana/BQCexRWggJukVENsvkb7AmUBriVqTEA7ixC4GPE1XJ16?maker=FMZaFX16Gc9kPcVi5w4y8Ywr2mUCsjKdQrNgLrSgaUfg","https://dexscreener.com/solana/BQCexRWggJukVENsvkb7AmUBriVqTEA7ixC4GPE1XJ16?maker=FMZaFX16Gc9kPcVi5w4y8Ywr2mUCsjKdQrNgLrSgaUfg")</f>
        <v/>
      </c>
    </row>
    <row r="51">
      <c r="A51" t="inlineStr">
        <is>
          <t>4G6AqFbEWCaUNSZNbxykZUs4kLcK4mLyZaPPqpFXpump</t>
        </is>
      </c>
      <c r="B51" t="inlineStr">
        <is>
          <t>WotF</t>
        </is>
      </c>
      <c r="C51" t="n">
        <v>1</v>
      </c>
      <c r="D51" t="n">
        <v>-0.6879999999999999</v>
      </c>
      <c r="E51" t="n">
        <v>-0.14</v>
      </c>
      <c r="F51" t="n">
        <v>4.86</v>
      </c>
      <c r="G51" t="n">
        <v>4.17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HYPERLINK("https://www.defined.fi/sol/4G6AqFbEWCaUNSZNbxykZUs4kLcK4mLyZaPPqpFXpump?maker=FMZaFX16Gc9kPcVi5w4y8Ywr2mUCsjKdQrNgLrSgaUfg","https://www.defined.fi/sol/4G6AqFbEWCaUNSZNbxykZUs4kLcK4mLyZaPPqpFXpump?maker=FMZaFX16Gc9kPcVi5w4y8Ywr2mUCsjKdQrNgLrSgaUfg")</f>
        <v/>
      </c>
      <c r="M51">
        <f>HYPERLINK("https://dexscreener.com/solana/4G6AqFbEWCaUNSZNbxykZUs4kLcK4mLyZaPPqpFXpump?maker=FMZaFX16Gc9kPcVi5w4y8Ywr2mUCsjKdQrNgLrSgaUfg","https://dexscreener.com/solana/4G6AqFbEWCaUNSZNbxykZUs4kLcK4mLyZaPPqpFXpump?maker=FMZaFX16Gc9kPcVi5w4y8Ywr2mUCsjKdQrNgLrSgaUfg")</f>
        <v/>
      </c>
    </row>
    <row r="52">
      <c r="A52" t="inlineStr">
        <is>
          <t>45F22Qsvn4qvRu1mYC7jUfBEQbSshN8tySsCkcz2pump</t>
        </is>
      </c>
      <c r="B52" t="inlineStr">
        <is>
          <t>Morpheus</t>
        </is>
      </c>
      <c r="C52" t="n">
        <v>1</v>
      </c>
      <c r="D52" t="n">
        <v>-3.11</v>
      </c>
      <c r="E52" t="n">
        <v>-0.32</v>
      </c>
      <c r="F52" t="n">
        <v>9.699999999999999</v>
      </c>
      <c r="G52" t="n">
        <v>6.59</v>
      </c>
      <c r="H52" t="n">
        <v>1</v>
      </c>
      <c r="I52" t="n">
        <v>2</v>
      </c>
      <c r="J52" t="n">
        <v>-1</v>
      </c>
      <c r="K52" t="n">
        <v>-1</v>
      </c>
      <c r="L52">
        <f>HYPERLINK("https://www.defined.fi/sol/45F22Qsvn4qvRu1mYC7jUfBEQbSshN8tySsCkcz2pump?maker=FMZaFX16Gc9kPcVi5w4y8Ywr2mUCsjKdQrNgLrSgaUfg","https://www.defined.fi/sol/45F22Qsvn4qvRu1mYC7jUfBEQbSshN8tySsCkcz2pump?maker=FMZaFX16Gc9kPcVi5w4y8Ywr2mUCsjKdQrNgLrSgaUfg")</f>
        <v/>
      </c>
      <c r="M52">
        <f>HYPERLINK("https://dexscreener.com/solana/45F22Qsvn4qvRu1mYC7jUfBEQbSshN8tySsCkcz2pump?maker=FMZaFX16Gc9kPcVi5w4y8Ywr2mUCsjKdQrNgLrSgaUfg","https://dexscreener.com/solana/45F22Qsvn4qvRu1mYC7jUfBEQbSshN8tySsCkcz2pump?maker=FMZaFX16Gc9kPcVi5w4y8Ywr2mUCsjKdQrNgLrSgaUfg")</f>
        <v/>
      </c>
    </row>
    <row r="53">
      <c r="A53" t="inlineStr">
        <is>
          <t>7XX64EidmTFff9rs4zqTX1VNJ8b5W8Hn1FReY83Gpump</t>
        </is>
      </c>
      <c r="B53" t="inlineStr">
        <is>
          <t>NONG</t>
        </is>
      </c>
      <c r="C53" t="n">
        <v>1</v>
      </c>
      <c r="D53" t="n">
        <v>-0.225</v>
      </c>
      <c r="E53" t="n">
        <v>-0.01</v>
      </c>
      <c r="F53" t="n">
        <v>17.25</v>
      </c>
      <c r="G53" t="n">
        <v>17.02</v>
      </c>
      <c r="H53" t="n">
        <v>3</v>
      </c>
      <c r="I53" t="n">
        <v>4</v>
      </c>
      <c r="J53" t="n">
        <v>-1</v>
      </c>
      <c r="K53" t="n">
        <v>-1</v>
      </c>
      <c r="L53">
        <f>HYPERLINK("https://www.defined.fi/sol/7XX64EidmTFff9rs4zqTX1VNJ8b5W8Hn1FReY83Gpump?maker=FMZaFX16Gc9kPcVi5w4y8Ywr2mUCsjKdQrNgLrSgaUfg","https://www.defined.fi/sol/7XX64EidmTFff9rs4zqTX1VNJ8b5W8Hn1FReY83Gpump?maker=FMZaFX16Gc9kPcVi5w4y8Ywr2mUCsjKdQrNgLrSgaUfg")</f>
        <v/>
      </c>
      <c r="M53">
        <f>HYPERLINK("https://dexscreener.com/solana/7XX64EidmTFff9rs4zqTX1VNJ8b5W8Hn1FReY83Gpump?maker=FMZaFX16Gc9kPcVi5w4y8Ywr2mUCsjKdQrNgLrSgaUfg","https://dexscreener.com/solana/7XX64EidmTFff9rs4zqTX1VNJ8b5W8Hn1FReY83Gpump?maker=FMZaFX16Gc9kPcVi5w4y8Ywr2mUCsjKdQrNgLrSgaUfg")</f>
        <v/>
      </c>
    </row>
    <row r="54">
      <c r="A54" t="inlineStr">
        <is>
          <t>A4ptWQ6Jn5AHUtpCMhCUGxroLYzaiaXuJCZvNsKVpump</t>
        </is>
      </c>
      <c r="B54" t="inlineStr">
        <is>
          <t>Recatio</t>
        </is>
      </c>
      <c r="C54" t="n">
        <v>1</v>
      </c>
      <c r="D54" t="n">
        <v>-3.41</v>
      </c>
      <c r="E54" t="n">
        <v>-0.14</v>
      </c>
      <c r="F54" t="n">
        <v>24.28</v>
      </c>
      <c r="G54" t="n">
        <v>20.88</v>
      </c>
      <c r="H54" t="n">
        <v>4</v>
      </c>
      <c r="I54" t="n">
        <v>4</v>
      </c>
      <c r="J54" t="n">
        <v>-1</v>
      </c>
      <c r="K54" t="n">
        <v>-1</v>
      </c>
      <c r="L54">
        <f>HYPERLINK("https://www.defined.fi/sol/A4ptWQ6Jn5AHUtpCMhCUGxroLYzaiaXuJCZvNsKVpump?maker=FMZaFX16Gc9kPcVi5w4y8Ywr2mUCsjKdQrNgLrSgaUfg","https://www.defined.fi/sol/A4ptWQ6Jn5AHUtpCMhCUGxroLYzaiaXuJCZvNsKVpump?maker=FMZaFX16Gc9kPcVi5w4y8Ywr2mUCsjKdQrNgLrSgaUfg")</f>
        <v/>
      </c>
      <c r="M54">
        <f>HYPERLINK("https://dexscreener.com/solana/A4ptWQ6Jn5AHUtpCMhCUGxroLYzaiaXuJCZvNsKVpump?maker=FMZaFX16Gc9kPcVi5w4y8Ywr2mUCsjKdQrNgLrSgaUfg","https://dexscreener.com/solana/A4ptWQ6Jn5AHUtpCMhCUGxroLYzaiaXuJCZvNsKVpump?maker=FMZaFX16Gc9kPcVi5w4y8Ywr2mUCsjKdQrNgLrSgaUfg")</f>
        <v/>
      </c>
    </row>
    <row r="55">
      <c r="A55" t="inlineStr">
        <is>
          <t>DL7eHjziBjJ4aDVCRuz41nM2SceQvrUfREYmRQYHpump</t>
        </is>
      </c>
      <c r="B55" t="inlineStr">
        <is>
          <t>AMANO</t>
        </is>
      </c>
      <c r="C55" t="n">
        <v>1</v>
      </c>
      <c r="D55" t="n">
        <v>-5.33</v>
      </c>
      <c r="E55" t="n">
        <v>-0.27</v>
      </c>
      <c r="F55" t="n">
        <v>19.43</v>
      </c>
      <c r="G55" t="n">
        <v>14.1</v>
      </c>
      <c r="H55" t="n">
        <v>3</v>
      </c>
      <c r="I55" t="n">
        <v>3</v>
      </c>
      <c r="J55" t="n">
        <v>-1</v>
      </c>
      <c r="K55" t="n">
        <v>-1</v>
      </c>
      <c r="L55">
        <f>HYPERLINK("https://www.defined.fi/sol/DL7eHjziBjJ4aDVCRuz41nM2SceQvrUfREYmRQYHpump?maker=FMZaFX16Gc9kPcVi5w4y8Ywr2mUCsjKdQrNgLrSgaUfg","https://www.defined.fi/sol/DL7eHjziBjJ4aDVCRuz41nM2SceQvrUfREYmRQYHpump?maker=FMZaFX16Gc9kPcVi5w4y8Ywr2mUCsjKdQrNgLrSgaUfg")</f>
        <v/>
      </c>
      <c r="M55">
        <f>HYPERLINK("https://dexscreener.com/solana/DL7eHjziBjJ4aDVCRuz41nM2SceQvrUfREYmRQYHpump?maker=FMZaFX16Gc9kPcVi5w4y8Ywr2mUCsjKdQrNgLrSgaUfg","https://dexscreener.com/solana/DL7eHjziBjJ4aDVCRuz41nM2SceQvrUfREYmRQYHpump?maker=FMZaFX16Gc9kPcVi5w4y8Ywr2mUCsjKdQrNgLrSgaUfg")</f>
        <v/>
      </c>
    </row>
    <row r="56">
      <c r="A56" t="inlineStr">
        <is>
          <t>DLMbs2E11UhHhYTbjzPypFWDnUidFXV5J3Wo7EU3pump</t>
        </is>
      </c>
      <c r="B56" t="inlineStr">
        <is>
          <t>Emira</t>
        </is>
      </c>
      <c r="C56" t="n">
        <v>1</v>
      </c>
      <c r="D56" t="n">
        <v>-3.12</v>
      </c>
      <c r="E56" t="n">
        <v>-0.08</v>
      </c>
      <c r="F56" t="n">
        <v>38.88</v>
      </c>
      <c r="G56" t="n">
        <v>35.76</v>
      </c>
      <c r="H56" t="n">
        <v>4</v>
      </c>
      <c r="I56" t="n">
        <v>5</v>
      </c>
      <c r="J56" t="n">
        <v>-1</v>
      </c>
      <c r="K56" t="n">
        <v>-1</v>
      </c>
      <c r="L56">
        <f>HYPERLINK("https://www.defined.fi/sol/DLMbs2E11UhHhYTbjzPypFWDnUidFXV5J3Wo7EU3pump?maker=FMZaFX16Gc9kPcVi5w4y8Ywr2mUCsjKdQrNgLrSgaUfg","https://www.defined.fi/sol/DLMbs2E11UhHhYTbjzPypFWDnUidFXV5J3Wo7EU3pump?maker=FMZaFX16Gc9kPcVi5w4y8Ywr2mUCsjKdQrNgLrSgaUfg")</f>
        <v/>
      </c>
      <c r="M56">
        <f>HYPERLINK("https://dexscreener.com/solana/DLMbs2E11UhHhYTbjzPypFWDnUidFXV5J3Wo7EU3pump?maker=FMZaFX16Gc9kPcVi5w4y8Ywr2mUCsjKdQrNgLrSgaUfg","https://dexscreener.com/solana/DLMbs2E11UhHhYTbjzPypFWDnUidFXV5J3Wo7EU3pump?maker=FMZaFX16Gc9kPcVi5w4y8Ywr2mUCsjKdQrNgLrSgaUfg")</f>
        <v/>
      </c>
    </row>
    <row r="57">
      <c r="A57" t="inlineStr">
        <is>
          <t>CtFY7fGuX9fio6ZKP7FNP4vCdMcZTVBSUrycuatRpump</t>
        </is>
      </c>
      <c r="B57" t="inlineStr">
        <is>
          <t>SHMA</t>
        </is>
      </c>
      <c r="C57" t="n">
        <v>1</v>
      </c>
      <c r="D57" t="n">
        <v>-0.839</v>
      </c>
      <c r="E57" t="n">
        <v>-0.29</v>
      </c>
      <c r="F57" t="n">
        <v>2.91</v>
      </c>
      <c r="G57" t="n">
        <v>2.07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HYPERLINK("https://www.defined.fi/sol/CtFY7fGuX9fio6ZKP7FNP4vCdMcZTVBSUrycuatRpump?maker=FMZaFX16Gc9kPcVi5w4y8Ywr2mUCsjKdQrNgLrSgaUfg","https://www.defined.fi/sol/CtFY7fGuX9fio6ZKP7FNP4vCdMcZTVBSUrycuatRpump?maker=FMZaFX16Gc9kPcVi5w4y8Ywr2mUCsjKdQrNgLrSgaUfg")</f>
        <v/>
      </c>
      <c r="M57">
        <f>HYPERLINK("https://dexscreener.com/solana/CtFY7fGuX9fio6ZKP7FNP4vCdMcZTVBSUrycuatRpump?maker=FMZaFX16Gc9kPcVi5w4y8Ywr2mUCsjKdQrNgLrSgaUfg","https://dexscreener.com/solana/CtFY7fGuX9fio6ZKP7FNP4vCdMcZTVBSUrycuatRpump?maker=FMZaFX16Gc9kPcVi5w4y8Ywr2mUCsjKdQrNgLrSgaUfg")</f>
        <v/>
      </c>
    </row>
    <row r="58">
      <c r="A58" t="inlineStr">
        <is>
          <t>BiNNKJqrBkYwNmyxSvAiyX8J5YAZKgvGFFeTDmRXpump</t>
        </is>
      </c>
      <c r="B58" t="inlineStr">
        <is>
          <t>unknown_BiNN</t>
        </is>
      </c>
      <c r="C58" t="n">
        <v>1</v>
      </c>
      <c r="D58" t="n">
        <v>0.252</v>
      </c>
      <c r="E58" t="n">
        <v>0.05</v>
      </c>
      <c r="F58" t="n">
        <v>4.85</v>
      </c>
      <c r="G58" t="n">
        <v>5.1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HYPERLINK("https://www.defined.fi/sol/BiNNKJqrBkYwNmyxSvAiyX8J5YAZKgvGFFeTDmRXpump?maker=FMZaFX16Gc9kPcVi5w4y8Ywr2mUCsjKdQrNgLrSgaUfg","https://www.defined.fi/sol/BiNNKJqrBkYwNmyxSvAiyX8J5YAZKgvGFFeTDmRXpump?maker=FMZaFX16Gc9kPcVi5w4y8Ywr2mUCsjKdQrNgLrSgaUfg")</f>
        <v/>
      </c>
      <c r="M58">
        <f>HYPERLINK("https://dexscreener.com/solana/BiNNKJqrBkYwNmyxSvAiyX8J5YAZKgvGFFeTDmRXpump?maker=FMZaFX16Gc9kPcVi5w4y8Ywr2mUCsjKdQrNgLrSgaUfg","https://dexscreener.com/solana/BiNNKJqrBkYwNmyxSvAiyX8J5YAZKgvGFFeTDmRXpump?maker=FMZaFX16Gc9kPcVi5w4y8Ywr2mUCsjKdQrNgLrSgaUfg")</f>
        <v/>
      </c>
    </row>
    <row r="59">
      <c r="A59" t="inlineStr">
        <is>
          <t>9QD2oEzrMAnXkBkruNSKFnHzvPJ4bWkyrtVEwcyfpump</t>
        </is>
      </c>
      <c r="B59" t="inlineStr">
        <is>
          <t>thebes</t>
        </is>
      </c>
      <c r="C59" t="n">
        <v>1</v>
      </c>
      <c r="D59" t="n">
        <v>-3.52</v>
      </c>
      <c r="E59" t="n">
        <v>-0.24</v>
      </c>
      <c r="F59" t="n">
        <v>14.59</v>
      </c>
      <c r="G59" t="n">
        <v>11.08</v>
      </c>
      <c r="H59" t="n">
        <v>2</v>
      </c>
      <c r="I59" t="n">
        <v>3</v>
      </c>
      <c r="J59" t="n">
        <v>-1</v>
      </c>
      <c r="K59" t="n">
        <v>-1</v>
      </c>
      <c r="L59">
        <f>HYPERLINK("https://www.defined.fi/sol/9QD2oEzrMAnXkBkruNSKFnHzvPJ4bWkyrtVEwcyfpump?maker=FMZaFX16Gc9kPcVi5w4y8Ywr2mUCsjKdQrNgLrSgaUfg","https://www.defined.fi/sol/9QD2oEzrMAnXkBkruNSKFnHzvPJ4bWkyrtVEwcyfpump?maker=FMZaFX16Gc9kPcVi5w4y8Ywr2mUCsjKdQrNgLrSgaUfg")</f>
        <v/>
      </c>
      <c r="M59">
        <f>HYPERLINK("https://dexscreener.com/solana/9QD2oEzrMAnXkBkruNSKFnHzvPJ4bWkyrtVEwcyfpump?maker=FMZaFX16Gc9kPcVi5w4y8Ywr2mUCsjKdQrNgLrSgaUfg","https://dexscreener.com/solana/9QD2oEzrMAnXkBkruNSKFnHzvPJ4bWkyrtVEwcyfpump?maker=FMZaFX16Gc9kPcVi5w4y8Ywr2mUCsjKdQrNgLrSgaUfg")</f>
        <v/>
      </c>
    </row>
    <row r="60">
      <c r="A60" t="inlineStr">
        <is>
          <t>EYM9RgX3S7QqdzUVXK2UuVsy4SH81FX8FHCYqQe1pump</t>
        </is>
      </c>
      <c r="B60" t="inlineStr">
        <is>
          <t>VICTIM</t>
        </is>
      </c>
      <c r="C60" t="n">
        <v>1</v>
      </c>
      <c r="D60" t="n">
        <v>-1.57</v>
      </c>
      <c r="E60" t="n">
        <v>-0.08</v>
      </c>
      <c r="F60" t="n">
        <v>19.45</v>
      </c>
      <c r="G60" t="n">
        <v>17.88</v>
      </c>
      <c r="H60" t="n">
        <v>3</v>
      </c>
      <c r="I60" t="n">
        <v>4</v>
      </c>
      <c r="J60" t="n">
        <v>-1</v>
      </c>
      <c r="K60" t="n">
        <v>-1</v>
      </c>
      <c r="L60">
        <f>HYPERLINK("https://www.defined.fi/sol/EYM9RgX3S7QqdzUVXK2UuVsy4SH81FX8FHCYqQe1pump?maker=FMZaFX16Gc9kPcVi5w4y8Ywr2mUCsjKdQrNgLrSgaUfg","https://www.defined.fi/sol/EYM9RgX3S7QqdzUVXK2UuVsy4SH81FX8FHCYqQe1pump?maker=FMZaFX16Gc9kPcVi5w4y8Ywr2mUCsjKdQrNgLrSgaUfg")</f>
        <v/>
      </c>
      <c r="M60">
        <f>HYPERLINK("https://dexscreener.com/solana/EYM9RgX3S7QqdzUVXK2UuVsy4SH81FX8FHCYqQe1pump?maker=FMZaFX16Gc9kPcVi5w4y8Ywr2mUCsjKdQrNgLrSgaUfg","https://dexscreener.com/solana/EYM9RgX3S7QqdzUVXK2UuVsy4SH81FX8FHCYqQe1pump?maker=FMZaFX16Gc9kPcVi5w4y8Ywr2mUCsjKdQrNgLrSgaUfg")</f>
        <v/>
      </c>
    </row>
    <row r="61">
      <c r="A61" t="inlineStr">
        <is>
          <t>DTh7CuuiPHfegmbUwkxVdpWbdSZsnhJTsmbnWcqpump</t>
        </is>
      </c>
      <c r="B61" t="inlineStr">
        <is>
          <t>LEGACY</t>
        </is>
      </c>
      <c r="C61" t="n">
        <v>1</v>
      </c>
      <c r="D61" t="n">
        <v>-1.37</v>
      </c>
      <c r="E61" t="n">
        <v>-0.03</v>
      </c>
      <c r="F61" t="n">
        <v>43.71</v>
      </c>
      <c r="G61" t="n">
        <v>42.34</v>
      </c>
      <c r="H61" t="n">
        <v>5</v>
      </c>
      <c r="I61" t="n">
        <v>8</v>
      </c>
      <c r="J61" t="n">
        <v>-1</v>
      </c>
      <c r="K61" t="n">
        <v>-1</v>
      </c>
      <c r="L61">
        <f>HYPERLINK("https://www.defined.fi/sol/DTh7CuuiPHfegmbUwkxVdpWbdSZsnhJTsmbnWcqpump?maker=FMZaFX16Gc9kPcVi5w4y8Ywr2mUCsjKdQrNgLrSgaUfg","https://www.defined.fi/sol/DTh7CuuiPHfegmbUwkxVdpWbdSZsnhJTsmbnWcqpump?maker=FMZaFX16Gc9kPcVi5w4y8Ywr2mUCsjKdQrNgLrSgaUfg")</f>
        <v/>
      </c>
      <c r="M61">
        <f>HYPERLINK("https://dexscreener.com/solana/DTh7CuuiPHfegmbUwkxVdpWbdSZsnhJTsmbnWcqpump?maker=FMZaFX16Gc9kPcVi5w4y8Ywr2mUCsjKdQrNgLrSgaUfg","https://dexscreener.com/solana/DTh7CuuiPHfegmbUwkxVdpWbdSZsnhJTsmbnWcqpump?maker=FMZaFX16Gc9kPcVi5w4y8Ywr2mUCsjKdQrNgLrSgaUfg")</f>
        <v/>
      </c>
    </row>
    <row r="62">
      <c r="A62" t="inlineStr">
        <is>
          <t>5WzhYWfs9VMSbZ7BkjiJ4G97aMuS9gRsyK6qhcAdpump</t>
        </is>
      </c>
      <c r="B62" t="inlineStr">
        <is>
          <t>bitwizard</t>
        </is>
      </c>
      <c r="C62" t="n">
        <v>1</v>
      </c>
      <c r="D62" t="n">
        <v>-1.05</v>
      </c>
      <c r="E62" t="n">
        <v>-1</v>
      </c>
      <c r="F62" t="n">
        <v>4.78</v>
      </c>
      <c r="G62" t="n">
        <v>3.74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HYPERLINK("https://www.defined.fi/sol/5WzhYWfs9VMSbZ7BkjiJ4G97aMuS9gRsyK6qhcAdpump?maker=FMZaFX16Gc9kPcVi5w4y8Ywr2mUCsjKdQrNgLrSgaUfg","https://www.defined.fi/sol/5WzhYWfs9VMSbZ7BkjiJ4G97aMuS9gRsyK6qhcAdpump?maker=FMZaFX16Gc9kPcVi5w4y8Ywr2mUCsjKdQrNgLrSgaUfg")</f>
        <v/>
      </c>
      <c r="M62">
        <f>HYPERLINK("https://dexscreener.com/solana/5WzhYWfs9VMSbZ7BkjiJ4G97aMuS9gRsyK6qhcAdpump?maker=FMZaFX16Gc9kPcVi5w4y8Ywr2mUCsjKdQrNgLrSgaUfg","https://dexscreener.com/solana/5WzhYWfs9VMSbZ7BkjiJ4G97aMuS9gRsyK6qhcAdpump?maker=FMZaFX16Gc9kPcVi5w4y8Ywr2mUCsjKdQrNgLrSgaUfg")</f>
        <v/>
      </c>
    </row>
    <row r="63">
      <c r="A63" t="inlineStr">
        <is>
          <t>ASYYqwd3opdXHmmK3KSDHrtB1gCmZzB8PA8QVbaB39Qx</t>
        </is>
      </c>
      <c r="B63" t="inlineStr">
        <is>
          <t>pmarca</t>
        </is>
      </c>
      <c r="C63" t="n">
        <v>1</v>
      </c>
      <c r="D63" t="n">
        <v>-2.65</v>
      </c>
      <c r="E63" t="n">
        <v>-0.1</v>
      </c>
      <c r="F63" t="n">
        <v>27.3</v>
      </c>
      <c r="G63" t="n">
        <v>24.65</v>
      </c>
      <c r="H63" t="n">
        <v>5</v>
      </c>
      <c r="I63" t="n">
        <v>6</v>
      </c>
      <c r="J63" t="n">
        <v>-1</v>
      </c>
      <c r="K63" t="n">
        <v>-1</v>
      </c>
      <c r="L63">
        <f>HYPERLINK("https://www.defined.fi/sol/ASYYqwd3opdXHmmK3KSDHrtB1gCmZzB8PA8QVbaB39Qx?maker=FMZaFX16Gc9kPcVi5w4y8Ywr2mUCsjKdQrNgLrSgaUfg","https://www.defined.fi/sol/ASYYqwd3opdXHmmK3KSDHrtB1gCmZzB8PA8QVbaB39Qx?maker=FMZaFX16Gc9kPcVi5w4y8Ywr2mUCsjKdQrNgLrSgaUfg")</f>
        <v/>
      </c>
      <c r="M63">
        <f>HYPERLINK("https://dexscreener.com/solana/ASYYqwd3opdXHmmK3KSDHrtB1gCmZzB8PA8QVbaB39Qx?maker=FMZaFX16Gc9kPcVi5w4y8Ywr2mUCsjKdQrNgLrSgaUfg","https://dexscreener.com/solana/ASYYqwd3opdXHmmK3KSDHrtB1gCmZzB8PA8QVbaB39Qx?maker=FMZaFX16Gc9kPcVi5w4y8Ywr2mUCsjKdQrNgLrSgaUfg")</f>
        <v/>
      </c>
    </row>
    <row r="64">
      <c r="A64" t="inlineStr">
        <is>
          <t>D2cZayL7FNf5d34g3ARNLmtTkizSvRBMZTt4CCr8pump</t>
        </is>
      </c>
      <c r="B64" t="inlineStr">
        <is>
          <t>Heyoo</t>
        </is>
      </c>
      <c r="C64" t="n">
        <v>1</v>
      </c>
      <c r="D64" t="n">
        <v>-0.068</v>
      </c>
      <c r="E64" t="n">
        <v>-0.01</v>
      </c>
      <c r="F64" t="n">
        <v>4.85</v>
      </c>
      <c r="G64" t="n">
        <v>4.79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HYPERLINK("https://www.defined.fi/sol/D2cZayL7FNf5d34g3ARNLmtTkizSvRBMZTt4CCr8pump?maker=FMZaFX16Gc9kPcVi5w4y8Ywr2mUCsjKdQrNgLrSgaUfg","https://www.defined.fi/sol/D2cZayL7FNf5d34g3ARNLmtTkizSvRBMZTt4CCr8pump?maker=FMZaFX16Gc9kPcVi5w4y8Ywr2mUCsjKdQrNgLrSgaUfg")</f>
        <v/>
      </c>
      <c r="M64">
        <f>HYPERLINK("https://dexscreener.com/solana/D2cZayL7FNf5d34g3ARNLmtTkizSvRBMZTt4CCr8pump?maker=FMZaFX16Gc9kPcVi5w4y8Ywr2mUCsjKdQrNgLrSgaUfg","https://dexscreener.com/solana/D2cZayL7FNf5d34g3ARNLmtTkizSvRBMZTt4CCr8pump?maker=FMZaFX16Gc9kPcVi5w4y8Ywr2mUCsjKdQrNgLrSgaUfg")</f>
        <v/>
      </c>
    </row>
    <row r="65">
      <c r="A65" t="inlineStr">
        <is>
          <t>H9SvgwsBJxK9yHVcgMuvhauvRntkaEvuLsCb9yNvpump</t>
        </is>
      </c>
      <c r="B65" t="inlineStr">
        <is>
          <t>JOHN</t>
        </is>
      </c>
      <c r="C65" t="n">
        <v>1</v>
      </c>
      <c r="D65" t="n">
        <v>-1.05</v>
      </c>
      <c r="E65" t="n">
        <v>-0.07000000000000001</v>
      </c>
      <c r="F65" t="n">
        <v>14.56</v>
      </c>
      <c r="G65" t="n">
        <v>13.51</v>
      </c>
      <c r="H65" t="n">
        <v>3</v>
      </c>
      <c r="I65" t="n">
        <v>4</v>
      </c>
      <c r="J65" t="n">
        <v>-1</v>
      </c>
      <c r="K65" t="n">
        <v>-1</v>
      </c>
      <c r="L65">
        <f>HYPERLINK("https://www.defined.fi/sol/H9SvgwsBJxK9yHVcgMuvhauvRntkaEvuLsCb9yNvpump?maker=FMZaFX16Gc9kPcVi5w4y8Ywr2mUCsjKdQrNgLrSgaUfg","https://www.defined.fi/sol/H9SvgwsBJxK9yHVcgMuvhauvRntkaEvuLsCb9yNvpump?maker=FMZaFX16Gc9kPcVi5w4y8Ywr2mUCsjKdQrNgLrSgaUfg")</f>
        <v/>
      </c>
      <c r="M65">
        <f>HYPERLINK("https://dexscreener.com/solana/H9SvgwsBJxK9yHVcgMuvhauvRntkaEvuLsCb9yNvpump?maker=FMZaFX16Gc9kPcVi5w4y8Ywr2mUCsjKdQrNgLrSgaUfg","https://dexscreener.com/solana/H9SvgwsBJxK9yHVcgMuvhauvRntkaEvuLsCb9yNvpump?maker=FMZaFX16Gc9kPcVi5w4y8Ywr2mUCsjKdQrNgLrSgaUfg")</f>
        <v/>
      </c>
    </row>
    <row r="66">
      <c r="A66" t="inlineStr">
        <is>
          <t>HXdpq98oCgQQEi41ubJdaNTR4jUk7i9Q6c2UNYMkpump</t>
        </is>
      </c>
      <c r="B66" t="inlineStr">
        <is>
          <t>CHUCK</t>
        </is>
      </c>
      <c r="C66" t="n">
        <v>1</v>
      </c>
      <c r="D66" t="n">
        <v>-11.45</v>
      </c>
      <c r="E66" t="n">
        <v>-0.29</v>
      </c>
      <c r="F66" t="n">
        <v>38.88</v>
      </c>
      <c r="G66" t="n">
        <v>27.44</v>
      </c>
      <c r="H66" t="n">
        <v>6</v>
      </c>
      <c r="I66" t="n">
        <v>5</v>
      </c>
      <c r="J66" t="n">
        <v>-1</v>
      </c>
      <c r="K66" t="n">
        <v>-1</v>
      </c>
      <c r="L66">
        <f>HYPERLINK("https://www.defined.fi/sol/HXdpq98oCgQQEi41ubJdaNTR4jUk7i9Q6c2UNYMkpump?maker=FMZaFX16Gc9kPcVi5w4y8Ywr2mUCsjKdQrNgLrSgaUfg","https://www.defined.fi/sol/HXdpq98oCgQQEi41ubJdaNTR4jUk7i9Q6c2UNYMkpump?maker=FMZaFX16Gc9kPcVi5w4y8Ywr2mUCsjKdQrNgLrSgaUfg")</f>
        <v/>
      </c>
      <c r="M66">
        <f>HYPERLINK("https://dexscreener.com/solana/HXdpq98oCgQQEi41ubJdaNTR4jUk7i9Q6c2UNYMkpump?maker=FMZaFX16Gc9kPcVi5w4y8Ywr2mUCsjKdQrNgLrSgaUfg","https://dexscreener.com/solana/HXdpq98oCgQQEi41ubJdaNTR4jUk7i9Q6c2UNYMkpump?maker=FMZaFX16Gc9kPcVi5w4y8Ywr2mUCsjKdQrNgLrSgaUfg")</f>
        <v/>
      </c>
    </row>
    <row r="67">
      <c r="A67" t="inlineStr">
        <is>
          <t>GCTjPK2Sku3TmWSuE6L3Nyu1B8gPEvKrmCwNKazVpump</t>
        </is>
      </c>
      <c r="B67" t="inlineStr">
        <is>
          <t>NBA</t>
        </is>
      </c>
      <c r="C67" t="n">
        <v>1</v>
      </c>
      <c r="D67" t="n">
        <v>6.52</v>
      </c>
      <c r="E67" t="n">
        <v>0.45</v>
      </c>
      <c r="F67" t="n">
        <v>14.61</v>
      </c>
      <c r="G67" t="n">
        <v>21.13</v>
      </c>
      <c r="H67" t="n">
        <v>2</v>
      </c>
      <c r="I67" t="n">
        <v>5</v>
      </c>
      <c r="J67" t="n">
        <v>-1</v>
      </c>
      <c r="K67" t="n">
        <v>-1</v>
      </c>
      <c r="L67">
        <f>HYPERLINK("https://www.defined.fi/sol/GCTjPK2Sku3TmWSuE6L3Nyu1B8gPEvKrmCwNKazVpump?maker=FMZaFX16Gc9kPcVi5w4y8Ywr2mUCsjKdQrNgLrSgaUfg","https://www.defined.fi/sol/GCTjPK2Sku3TmWSuE6L3Nyu1B8gPEvKrmCwNKazVpump?maker=FMZaFX16Gc9kPcVi5w4y8Ywr2mUCsjKdQrNgLrSgaUfg")</f>
        <v/>
      </c>
      <c r="M67">
        <f>HYPERLINK("https://dexscreener.com/solana/GCTjPK2Sku3TmWSuE6L3Nyu1B8gPEvKrmCwNKazVpump?maker=FMZaFX16Gc9kPcVi5w4y8Ywr2mUCsjKdQrNgLrSgaUfg","https://dexscreener.com/solana/GCTjPK2Sku3TmWSuE6L3Nyu1B8gPEvKrmCwNKazVpump?maker=FMZaFX16Gc9kPcVi5w4y8Ywr2mUCsjKdQrNgLrSgaUfg")</f>
        <v/>
      </c>
    </row>
    <row r="68">
      <c r="A68" t="inlineStr">
        <is>
          <t>7f4iz6ZHxNAvJQa3p6tRy3gB5VFpTX1R45d1B78Ppump</t>
        </is>
      </c>
      <c r="B68" t="inlineStr">
        <is>
          <t>fag</t>
        </is>
      </c>
      <c r="C68" t="n">
        <v>1</v>
      </c>
      <c r="D68" t="n">
        <v>4.14</v>
      </c>
      <c r="E68" t="n">
        <v>0.38</v>
      </c>
      <c r="F68" t="n">
        <v>11.05</v>
      </c>
      <c r="G68" t="n">
        <v>15.19</v>
      </c>
      <c r="H68" t="n">
        <v>1</v>
      </c>
      <c r="I68" t="n">
        <v>4</v>
      </c>
      <c r="J68" t="n">
        <v>-1</v>
      </c>
      <c r="K68" t="n">
        <v>-1</v>
      </c>
      <c r="L68">
        <f>HYPERLINK("https://www.defined.fi/sol/7f4iz6ZHxNAvJQa3p6tRy3gB5VFpTX1R45d1B78Ppump?maker=FMZaFX16Gc9kPcVi5w4y8Ywr2mUCsjKdQrNgLrSgaUfg","https://www.defined.fi/sol/7f4iz6ZHxNAvJQa3p6tRy3gB5VFpTX1R45d1B78Ppump?maker=FMZaFX16Gc9kPcVi5w4y8Ywr2mUCsjKdQrNgLrSgaUfg")</f>
        <v/>
      </c>
      <c r="M68">
        <f>HYPERLINK("https://dexscreener.com/solana/7f4iz6ZHxNAvJQa3p6tRy3gB5VFpTX1R45d1B78Ppump?maker=FMZaFX16Gc9kPcVi5w4y8Ywr2mUCsjKdQrNgLrSgaUfg","https://dexscreener.com/solana/7f4iz6ZHxNAvJQa3p6tRy3gB5VFpTX1R45d1B78Ppump?maker=FMZaFX16Gc9kPcVi5w4y8Ywr2mUCsjKdQrNgLrSgaUfg")</f>
        <v/>
      </c>
    </row>
    <row r="69">
      <c r="A69" t="inlineStr">
        <is>
          <t>ETZDTrZp1tWSTPHf22cyUXiv5xGzXuBFEwJAsE8ypump</t>
        </is>
      </c>
      <c r="B69" t="inlineStr">
        <is>
          <t>xcog</t>
        </is>
      </c>
      <c r="C69" t="n">
        <v>1</v>
      </c>
      <c r="D69" t="n">
        <v>67.06</v>
      </c>
      <c r="E69" t="n">
        <v>0.3</v>
      </c>
      <c r="F69" t="n">
        <v>222</v>
      </c>
      <c r="G69" t="n">
        <v>289.06</v>
      </c>
      <c r="H69" t="n">
        <v>21</v>
      </c>
      <c r="I69" t="n">
        <v>27</v>
      </c>
      <c r="J69" t="n">
        <v>-1</v>
      </c>
      <c r="K69" t="n">
        <v>-1</v>
      </c>
      <c r="L69">
        <f>HYPERLINK("https://www.defined.fi/sol/ETZDTrZp1tWSTPHf22cyUXiv5xGzXuBFEwJAsE8ypump?maker=FMZaFX16Gc9kPcVi5w4y8Ywr2mUCsjKdQrNgLrSgaUfg","https://www.defined.fi/sol/ETZDTrZp1tWSTPHf22cyUXiv5xGzXuBFEwJAsE8ypump?maker=FMZaFX16Gc9kPcVi5w4y8Ywr2mUCsjKdQrNgLrSgaUfg")</f>
        <v/>
      </c>
      <c r="M69">
        <f>HYPERLINK("https://dexscreener.com/solana/ETZDTrZp1tWSTPHf22cyUXiv5xGzXuBFEwJAsE8ypump?maker=FMZaFX16Gc9kPcVi5w4y8Ywr2mUCsjKdQrNgLrSgaUfg","https://dexscreener.com/solana/ETZDTrZp1tWSTPHf22cyUXiv5xGzXuBFEwJAsE8ypump?maker=FMZaFX16Gc9kPcVi5w4y8Ywr2mUCsjKdQrNgLrSgaUfg")</f>
        <v/>
      </c>
    </row>
    <row r="70">
      <c r="A70" t="inlineStr">
        <is>
          <t>CvTtQL9HZuoDZPGAsjpPcBL9nNepMiqVeDVmEmKfpump</t>
        </is>
      </c>
      <c r="B70" t="inlineStr">
        <is>
          <t>KOOK</t>
        </is>
      </c>
      <c r="C70" t="n">
        <v>1</v>
      </c>
      <c r="D70" t="n">
        <v>1.13</v>
      </c>
      <c r="E70" t="n">
        <v>0.08</v>
      </c>
      <c r="F70" t="n">
        <v>14.76</v>
      </c>
      <c r="G70" t="n">
        <v>15.89</v>
      </c>
      <c r="H70" t="n">
        <v>3</v>
      </c>
      <c r="I70" t="n">
        <v>3</v>
      </c>
      <c r="J70" t="n">
        <v>-1</v>
      </c>
      <c r="K70" t="n">
        <v>-1</v>
      </c>
      <c r="L70">
        <f>HYPERLINK("https://www.defined.fi/sol/CvTtQL9HZuoDZPGAsjpPcBL9nNepMiqVeDVmEmKfpump?maker=FMZaFX16Gc9kPcVi5w4y8Ywr2mUCsjKdQrNgLrSgaUfg","https://www.defined.fi/sol/CvTtQL9HZuoDZPGAsjpPcBL9nNepMiqVeDVmEmKfpump?maker=FMZaFX16Gc9kPcVi5w4y8Ywr2mUCsjKdQrNgLrSgaUfg")</f>
        <v/>
      </c>
      <c r="M70">
        <f>HYPERLINK("https://dexscreener.com/solana/CvTtQL9HZuoDZPGAsjpPcBL9nNepMiqVeDVmEmKfpump?maker=FMZaFX16Gc9kPcVi5w4y8Ywr2mUCsjKdQrNgLrSgaUfg","https://dexscreener.com/solana/CvTtQL9HZuoDZPGAsjpPcBL9nNepMiqVeDVmEmKfpump?maker=FMZaFX16Gc9kPcVi5w4y8Ywr2mUCsjKdQrNgLrSgaUfg")</f>
        <v/>
      </c>
    </row>
    <row r="71">
      <c r="A71" t="inlineStr">
        <is>
          <t>3TCoCK7xYK7jSB6S84uvYpJXQrJXSUMCQ1cXtRgepump</t>
        </is>
      </c>
      <c r="B71" t="inlineStr">
        <is>
          <t>karen</t>
        </is>
      </c>
      <c r="C71" t="n">
        <v>1</v>
      </c>
      <c r="D71" t="n">
        <v>5.69</v>
      </c>
      <c r="E71" t="n">
        <v>0.12</v>
      </c>
      <c r="F71" t="n">
        <v>48.14</v>
      </c>
      <c r="G71" t="n">
        <v>53.82</v>
      </c>
      <c r="H71" t="n">
        <v>5</v>
      </c>
      <c r="I71" t="n">
        <v>6</v>
      </c>
      <c r="J71" t="n">
        <v>-1</v>
      </c>
      <c r="K71" t="n">
        <v>-1</v>
      </c>
      <c r="L71">
        <f>HYPERLINK("https://www.defined.fi/sol/3TCoCK7xYK7jSB6S84uvYpJXQrJXSUMCQ1cXtRgepump?maker=FMZaFX16Gc9kPcVi5w4y8Ywr2mUCsjKdQrNgLrSgaUfg","https://www.defined.fi/sol/3TCoCK7xYK7jSB6S84uvYpJXQrJXSUMCQ1cXtRgepump?maker=FMZaFX16Gc9kPcVi5w4y8Ywr2mUCsjKdQrNgLrSgaUfg")</f>
        <v/>
      </c>
      <c r="M71">
        <f>HYPERLINK("https://dexscreener.com/solana/3TCoCK7xYK7jSB6S84uvYpJXQrJXSUMCQ1cXtRgepump?maker=FMZaFX16Gc9kPcVi5w4y8Ywr2mUCsjKdQrNgLrSgaUfg","https://dexscreener.com/solana/3TCoCK7xYK7jSB6S84uvYpJXQrJXSUMCQ1cXtRgepump?maker=FMZaFX16Gc9kPcVi5w4y8Ywr2mUCsjKdQrNgLrSgaUfg")</f>
        <v/>
      </c>
    </row>
    <row r="72">
      <c r="A72" t="inlineStr">
        <is>
          <t>DPfhZt2wjTYTsA3JjNEJCDyX3Rn1ef8sbje6AMGDpump</t>
        </is>
      </c>
      <c r="B72" t="inlineStr">
        <is>
          <t>soliloquy</t>
        </is>
      </c>
      <c r="C72" t="n">
        <v>1</v>
      </c>
      <c r="D72" t="n">
        <v>73.27</v>
      </c>
      <c r="E72" t="n">
        <v>0.15</v>
      </c>
      <c r="F72" t="n">
        <v>480.51</v>
      </c>
      <c r="G72" t="n">
        <v>553.78</v>
      </c>
      <c r="H72" t="n">
        <v>26</v>
      </c>
      <c r="I72" t="n">
        <v>52</v>
      </c>
      <c r="J72" t="n">
        <v>-1</v>
      </c>
      <c r="K72" t="n">
        <v>-1</v>
      </c>
      <c r="L72">
        <f>HYPERLINK("https://www.defined.fi/sol/DPfhZt2wjTYTsA3JjNEJCDyX3Rn1ef8sbje6AMGDpump?maker=FMZaFX16Gc9kPcVi5w4y8Ywr2mUCsjKdQrNgLrSgaUfg","https://www.defined.fi/sol/DPfhZt2wjTYTsA3JjNEJCDyX3Rn1ef8sbje6AMGDpump?maker=FMZaFX16Gc9kPcVi5w4y8Ywr2mUCsjKdQrNgLrSgaUfg")</f>
        <v/>
      </c>
      <c r="M72">
        <f>HYPERLINK("https://dexscreener.com/solana/DPfhZt2wjTYTsA3JjNEJCDyX3Rn1ef8sbje6AMGDpump?maker=FMZaFX16Gc9kPcVi5w4y8Ywr2mUCsjKdQrNgLrSgaUfg","https://dexscreener.com/solana/DPfhZt2wjTYTsA3JjNEJCDyX3Rn1ef8sbje6AMGDpump?maker=FMZaFX16Gc9kPcVi5w4y8Ywr2mUCsjKdQrNgLrSgaUfg")</f>
        <v/>
      </c>
    </row>
    <row r="73">
      <c r="A73" t="inlineStr">
        <is>
          <t>D6EEzNikrLfXVMbDLAwVC8sZjCagDzMBiRBwmmm8pump</t>
        </is>
      </c>
      <c r="B73" t="inlineStr">
        <is>
          <t>MIBABY</t>
        </is>
      </c>
      <c r="C73" t="n">
        <v>1</v>
      </c>
      <c r="D73" t="n">
        <v>-4.81</v>
      </c>
      <c r="E73" t="n">
        <v>-0.33</v>
      </c>
      <c r="F73" t="n">
        <v>14.7</v>
      </c>
      <c r="G73" t="n">
        <v>9.890000000000001</v>
      </c>
      <c r="H73" t="n">
        <v>3</v>
      </c>
      <c r="I73" t="n">
        <v>3</v>
      </c>
      <c r="J73" t="n">
        <v>-1</v>
      </c>
      <c r="K73" t="n">
        <v>-1</v>
      </c>
      <c r="L73">
        <f>HYPERLINK("https://www.defined.fi/sol/D6EEzNikrLfXVMbDLAwVC8sZjCagDzMBiRBwmmm8pump?maker=FMZaFX16Gc9kPcVi5w4y8Ywr2mUCsjKdQrNgLrSgaUfg","https://www.defined.fi/sol/D6EEzNikrLfXVMbDLAwVC8sZjCagDzMBiRBwmmm8pump?maker=FMZaFX16Gc9kPcVi5w4y8Ywr2mUCsjKdQrNgLrSgaUfg")</f>
        <v/>
      </c>
      <c r="M73">
        <f>HYPERLINK("https://dexscreener.com/solana/D6EEzNikrLfXVMbDLAwVC8sZjCagDzMBiRBwmmm8pump?maker=FMZaFX16Gc9kPcVi5w4y8Ywr2mUCsjKdQrNgLrSgaUfg","https://dexscreener.com/solana/D6EEzNikrLfXVMbDLAwVC8sZjCagDzMBiRBwmmm8pump?maker=FMZaFX16Gc9kPcVi5w4y8Ywr2mUCsjKdQrNgLrSgaUfg")</f>
        <v/>
      </c>
    </row>
    <row r="74">
      <c r="A74" t="inlineStr">
        <is>
          <t>4NgSY5hPhzDivgpxj9YRf3jFMH4wAJuPPAKhEtWApump</t>
        </is>
      </c>
      <c r="B74" t="inlineStr">
        <is>
          <t>Ringpiece</t>
        </is>
      </c>
      <c r="C74" t="n">
        <v>1</v>
      </c>
      <c r="D74" t="n">
        <v>-8.75</v>
      </c>
      <c r="E74" t="n">
        <v>-0.06</v>
      </c>
      <c r="F74" t="n">
        <v>159.27</v>
      </c>
      <c r="G74" t="n">
        <v>150.52</v>
      </c>
      <c r="H74" t="n">
        <v>16</v>
      </c>
      <c r="I74" t="n">
        <v>15</v>
      </c>
      <c r="J74" t="n">
        <v>-1</v>
      </c>
      <c r="K74" t="n">
        <v>-1</v>
      </c>
      <c r="L74">
        <f>HYPERLINK("https://www.defined.fi/sol/4NgSY5hPhzDivgpxj9YRf3jFMH4wAJuPPAKhEtWApump?maker=FMZaFX16Gc9kPcVi5w4y8Ywr2mUCsjKdQrNgLrSgaUfg","https://www.defined.fi/sol/4NgSY5hPhzDivgpxj9YRf3jFMH4wAJuPPAKhEtWApump?maker=FMZaFX16Gc9kPcVi5w4y8Ywr2mUCsjKdQrNgLrSgaUfg")</f>
        <v/>
      </c>
      <c r="M74">
        <f>HYPERLINK("https://dexscreener.com/solana/4NgSY5hPhzDivgpxj9YRf3jFMH4wAJuPPAKhEtWApump?maker=FMZaFX16Gc9kPcVi5w4y8Ywr2mUCsjKdQrNgLrSgaUfg","https://dexscreener.com/solana/4NgSY5hPhzDivgpxj9YRf3jFMH4wAJuPPAKhEtWApump?maker=FMZaFX16Gc9kPcVi5w4y8Ywr2mUCsjKdQrNgLrSgaUfg")</f>
        <v/>
      </c>
    </row>
    <row r="75">
      <c r="A75" t="inlineStr">
        <is>
          <t>4zdAbkyoYoT2F8ZSt6va4WZrmAwgFCfQsTEUo8zNpump</t>
        </is>
      </c>
      <c r="B75" t="inlineStr">
        <is>
          <t>DIT</t>
        </is>
      </c>
      <c r="C75" t="n">
        <v>1</v>
      </c>
      <c r="D75" t="n">
        <v>-1.3</v>
      </c>
      <c r="E75" t="n">
        <v>-0.14</v>
      </c>
      <c r="F75" t="n">
        <v>9.65</v>
      </c>
      <c r="G75" t="n">
        <v>8.34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HYPERLINK("https://www.defined.fi/sol/4zdAbkyoYoT2F8ZSt6va4WZrmAwgFCfQsTEUo8zNpump?maker=FMZaFX16Gc9kPcVi5w4y8Ywr2mUCsjKdQrNgLrSgaUfg","https://www.defined.fi/sol/4zdAbkyoYoT2F8ZSt6va4WZrmAwgFCfQsTEUo8zNpump?maker=FMZaFX16Gc9kPcVi5w4y8Ywr2mUCsjKdQrNgLrSgaUfg")</f>
        <v/>
      </c>
      <c r="M75">
        <f>HYPERLINK("https://dexscreener.com/solana/4zdAbkyoYoT2F8ZSt6va4WZrmAwgFCfQsTEUo8zNpump?maker=FMZaFX16Gc9kPcVi5w4y8Ywr2mUCsjKdQrNgLrSgaUfg","https://dexscreener.com/solana/4zdAbkyoYoT2F8ZSt6va4WZrmAwgFCfQsTEUo8zNpump?maker=FMZaFX16Gc9kPcVi5w4y8Ywr2mUCsjKdQrNgLrSgaUfg")</f>
        <v/>
      </c>
    </row>
    <row r="76">
      <c r="A76" t="inlineStr">
        <is>
          <t>CxicRVPvLEoK6kvnsfvx1iazBFzHyU99GAkbgaWdpump</t>
        </is>
      </c>
      <c r="B76" t="inlineStr">
        <is>
          <t>$PRO</t>
        </is>
      </c>
      <c r="C76" t="n">
        <v>1</v>
      </c>
      <c r="D76" t="n">
        <v>8.98</v>
      </c>
      <c r="E76" t="n">
        <v>0.7</v>
      </c>
      <c r="F76" t="n">
        <v>12.84</v>
      </c>
      <c r="G76" t="n">
        <v>21.82</v>
      </c>
      <c r="H76" t="n">
        <v>3</v>
      </c>
      <c r="I76" t="n">
        <v>6</v>
      </c>
      <c r="J76" t="n">
        <v>-1</v>
      </c>
      <c r="K76" t="n">
        <v>-1</v>
      </c>
      <c r="L76">
        <f>HYPERLINK("https://www.defined.fi/sol/CxicRVPvLEoK6kvnsfvx1iazBFzHyU99GAkbgaWdpump?maker=FMZaFX16Gc9kPcVi5w4y8Ywr2mUCsjKdQrNgLrSgaUfg","https://www.defined.fi/sol/CxicRVPvLEoK6kvnsfvx1iazBFzHyU99GAkbgaWdpump?maker=FMZaFX16Gc9kPcVi5w4y8Ywr2mUCsjKdQrNgLrSgaUfg")</f>
        <v/>
      </c>
      <c r="M76">
        <f>HYPERLINK("https://dexscreener.com/solana/CxicRVPvLEoK6kvnsfvx1iazBFzHyU99GAkbgaWdpump?maker=FMZaFX16Gc9kPcVi5w4y8Ywr2mUCsjKdQrNgLrSgaUfg","https://dexscreener.com/solana/CxicRVPvLEoK6kvnsfvx1iazBFzHyU99GAkbgaWdpump?maker=FMZaFX16Gc9kPcVi5w4y8Ywr2mUCsjKdQrNgLrSgaUfg")</f>
        <v/>
      </c>
    </row>
    <row r="77">
      <c r="A77" t="inlineStr">
        <is>
          <t>JBxJtmLhadopDRgJFSKfQ5wjYLMzRry79tsX574Rpump</t>
        </is>
      </c>
      <c r="B77" t="inlineStr">
        <is>
          <t>FART</t>
        </is>
      </c>
      <c r="C77" t="n">
        <v>1</v>
      </c>
      <c r="D77" t="n">
        <v>-0.263</v>
      </c>
      <c r="E77" t="n">
        <v>-0.01</v>
      </c>
      <c r="F77" t="n">
        <v>19.3</v>
      </c>
      <c r="G77" t="n">
        <v>19.04</v>
      </c>
      <c r="H77" t="n">
        <v>2</v>
      </c>
      <c r="I77" t="n">
        <v>3</v>
      </c>
      <c r="J77" t="n">
        <v>-1</v>
      </c>
      <c r="K77" t="n">
        <v>-1</v>
      </c>
      <c r="L77">
        <f>HYPERLINK("https://www.defined.fi/sol/JBxJtmLhadopDRgJFSKfQ5wjYLMzRry79tsX574Rpump?maker=FMZaFX16Gc9kPcVi5w4y8Ywr2mUCsjKdQrNgLrSgaUfg","https://www.defined.fi/sol/JBxJtmLhadopDRgJFSKfQ5wjYLMzRry79tsX574Rpump?maker=FMZaFX16Gc9kPcVi5w4y8Ywr2mUCsjKdQrNgLrSgaUfg")</f>
        <v/>
      </c>
      <c r="M77">
        <f>HYPERLINK("https://dexscreener.com/solana/JBxJtmLhadopDRgJFSKfQ5wjYLMzRry79tsX574Rpump?maker=FMZaFX16Gc9kPcVi5w4y8Ywr2mUCsjKdQrNgLrSgaUfg","https://dexscreener.com/solana/JBxJtmLhadopDRgJFSKfQ5wjYLMzRry79tsX574Rpump?maker=FMZaFX16Gc9kPcVi5w4y8Ywr2mUCsjKdQrNgLrSgaUfg")</f>
        <v/>
      </c>
    </row>
    <row r="78">
      <c r="A78" t="inlineStr">
        <is>
          <t>4t8cP8su2yVDb7LhYvANMJoDTTXCFTxrFTqSyBRapump</t>
        </is>
      </c>
      <c r="B78" t="inlineStr">
        <is>
          <t>Narwhal</t>
        </is>
      </c>
      <c r="C78" t="n">
        <v>1</v>
      </c>
      <c r="D78" t="n">
        <v>7.61</v>
      </c>
      <c r="E78" t="n">
        <v>0.16</v>
      </c>
      <c r="F78" t="n">
        <v>48.1</v>
      </c>
      <c r="G78" t="n">
        <v>55.71</v>
      </c>
      <c r="H78" t="n">
        <v>6</v>
      </c>
      <c r="I78" t="n">
        <v>8</v>
      </c>
      <c r="J78" t="n">
        <v>-1</v>
      </c>
      <c r="K78" t="n">
        <v>-1</v>
      </c>
      <c r="L78">
        <f>HYPERLINK("https://www.defined.fi/sol/4t8cP8su2yVDb7LhYvANMJoDTTXCFTxrFTqSyBRapump?maker=FMZaFX16Gc9kPcVi5w4y8Ywr2mUCsjKdQrNgLrSgaUfg","https://www.defined.fi/sol/4t8cP8su2yVDb7LhYvANMJoDTTXCFTxrFTqSyBRapump?maker=FMZaFX16Gc9kPcVi5w4y8Ywr2mUCsjKdQrNgLrSgaUfg")</f>
        <v/>
      </c>
      <c r="M78">
        <f>HYPERLINK("https://dexscreener.com/solana/4t8cP8su2yVDb7LhYvANMJoDTTXCFTxrFTqSyBRapump?maker=FMZaFX16Gc9kPcVi5w4y8Ywr2mUCsjKdQrNgLrSgaUfg","https://dexscreener.com/solana/4t8cP8su2yVDb7LhYvANMJoDTTXCFTxrFTqSyBRapump?maker=FMZaFX16Gc9kPcVi5w4y8Ywr2mUCsjKdQrNgLrSgaUfg")</f>
        <v/>
      </c>
    </row>
    <row r="79">
      <c r="A79" t="inlineStr">
        <is>
          <t>CHtJ1M9deHXn5dkk5jcQJ5uWH5jR6Qfpz3QjAU44Ruz9</t>
        </is>
      </c>
      <c r="B79" t="inlineStr">
        <is>
          <t>DonT</t>
        </is>
      </c>
      <c r="C79" t="n">
        <v>1</v>
      </c>
      <c r="D79" t="n">
        <v>-0.9429999999999999</v>
      </c>
      <c r="E79" t="n">
        <v>-1</v>
      </c>
      <c r="F79" t="n">
        <v>5.09</v>
      </c>
      <c r="G79" t="n">
        <v>4.15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HYPERLINK("https://www.defined.fi/sol/CHtJ1M9deHXn5dkk5jcQJ5uWH5jR6Qfpz3QjAU44Ruz9?maker=FMZaFX16Gc9kPcVi5w4y8Ywr2mUCsjKdQrNgLrSgaUfg","https://www.defined.fi/sol/CHtJ1M9deHXn5dkk5jcQJ5uWH5jR6Qfpz3QjAU44Ruz9?maker=FMZaFX16Gc9kPcVi5w4y8Ywr2mUCsjKdQrNgLrSgaUfg")</f>
        <v/>
      </c>
      <c r="M79">
        <f>HYPERLINK("https://dexscreener.com/solana/CHtJ1M9deHXn5dkk5jcQJ5uWH5jR6Qfpz3QjAU44Ruz9?maker=FMZaFX16Gc9kPcVi5w4y8Ywr2mUCsjKdQrNgLrSgaUfg","https://dexscreener.com/solana/CHtJ1M9deHXn5dkk5jcQJ5uWH5jR6Qfpz3QjAU44Ruz9?maker=FMZaFX16Gc9kPcVi5w4y8Ywr2mUCsjKdQrNgLrSgaUfg")</f>
        <v/>
      </c>
    </row>
    <row r="80">
      <c r="A80" t="inlineStr">
        <is>
          <t>41revsxLUZnoiUQoMT9eBVCzi4cs8Xbs48rp53gcpump</t>
        </is>
      </c>
      <c r="B80" t="inlineStr">
        <is>
          <t>ROKO</t>
        </is>
      </c>
      <c r="C80" t="n">
        <v>1</v>
      </c>
      <c r="D80" t="n">
        <v>0.51</v>
      </c>
      <c r="E80" t="n">
        <v>0.02</v>
      </c>
      <c r="F80" t="n">
        <v>28.93</v>
      </c>
      <c r="G80" t="n">
        <v>29.44</v>
      </c>
      <c r="H80" t="n">
        <v>3</v>
      </c>
      <c r="I80" t="n">
        <v>4</v>
      </c>
      <c r="J80" t="n">
        <v>-1</v>
      </c>
      <c r="K80" t="n">
        <v>-1</v>
      </c>
      <c r="L80">
        <f>HYPERLINK("https://www.defined.fi/sol/41revsxLUZnoiUQoMT9eBVCzi4cs8Xbs48rp53gcpump?maker=FMZaFX16Gc9kPcVi5w4y8Ywr2mUCsjKdQrNgLrSgaUfg","https://www.defined.fi/sol/41revsxLUZnoiUQoMT9eBVCzi4cs8Xbs48rp53gcpump?maker=FMZaFX16Gc9kPcVi5w4y8Ywr2mUCsjKdQrNgLrSgaUfg")</f>
        <v/>
      </c>
      <c r="M80">
        <f>HYPERLINK("https://dexscreener.com/solana/41revsxLUZnoiUQoMT9eBVCzi4cs8Xbs48rp53gcpump?maker=FMZaFX16Gc9kPcVi5w4y8Ywr2mUCsjKdQrNgLrSgaUfg","https://dexscreener.com/solana/41revsxLUZnoiUQoMT9eBVCzi4cs8Xbs48rp53gcpump?maker=FMZaFX16Gc9kPcVi5w4y8Ywr2mUCsjKdQrNgLrSgaUfg")</f>
        <v/>
      </c>
    </row>
    <row r="81">
      <c r="A81" t="inlineStr">
        <is>
          <t>2e3BBFHFJwvmvK8dkaUNhv4fc1PvKk3c8PK2oEVLpump</t>
        </is>
      </c>
      <c r="B81" t="inlineStr">
        <is>
          <t>why</t>
        </is>
      </c>
      <c r="C81" t="n">
        <v>1</v>
      </c>
      <c r="D81" t="n">
        <v>-3.7</v>
      </c>
      <c r="E81" t="n">
        <v>-1</v>
      </c>
      <c r="F81" t="n">
        <v>9.720000000000001</v>
      </c>
      <c r="G81" t="n">
        <v>6.02</v>
      </c>
      <c r="H81" t="n">
        <v>2</v>
      </c>
      <c r="I81" t="n">
        <v>2</v>
      </c>
      <c r="J81" t="n">
        <v>-1</v>
      </c>
      <c r="K81" t="n">
        <v>-1</v>
      </c>
      <c r="L81">
        <f>HYPERLINK("https://www.defined.fi/sol/2e3BBFHFJwvmvK8dkaUNhv4fc1PvKk3c8PK2oEVLpump?maker=FMZaFX16Gc9kPcVi5w4y8Ywr2mUCsjKdQrNgLrSgaUfg","https://www.defined.fi/sol/2e3BBFHFJwvmvK8dkaUNhv4fc1PvKk3c8PK2oEVLpump?maker=FMZaFX16Gc9kPcVi5w4y8Ywr2mUCsjKdQrNgLrSgaUfg")</f>
        <v/>
      </c>
      <c r="M81">
        <f>HYPERLINK("https://dexscreener.com/solana/2e3BBFHFJwvmvK8dkaUNhv4fc1PvKk3c8PK2oEVLpump?maker=FMZaFX16Gc9kPcVi5w4y8Ywr2mUCsjKdQrNgLrSgaUfg","https://dexscreener.com/solana/2e3BBFHFJwvmvK8dkaUNhv4fc1PvKk3c8PK2oEVLpump?maker=FMZaFX16Gc9kPcVi5w4y8Ywr2mUCsjKdQrNgLrSgaUfg")</f>
        <v/>
      </c>
    </row>
    <row r="82">
      <c r="A82" t="inlineStr">
        <is>
          <t>VhKwyLLJtL62dpbn5XSeZ1M6MNKybWevEsLAPSwpump</t>
        </is>
      </c>
      <c r="B82" t="inlineStr">
        <is>
          <t>BOG</t>
        </is>
      </c>
      <c r="C82" t="n">
        <v>1</v>
      </c>
      <c r="D82" t="n">
        <v>0.207</v>
      </c>
      <c r="E82" t="n">
        <v>0.04</v>
      </c>
      <c r="F82" t="n">
        <v>4.82</v>
      </c>
      <c r="G82" t="n">
        <v>5.02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HYPERLINK("https://www.defined.fi/sol/VhKwyLLJtL62dpbn5XSeZ1M6MNKybWevEsLAPSwpump?maker=FMZaFX16Gc9kPcVi5w4y8Ywr2mUCsjKdQrNgLrSgaUfg","https://www.defined.fi/sol/VhKwyLLJtL62dpbn5XSeZ1M6MNKybWevEsLAPSwpump?maker=FMZaFX16Gc9kPcVi5w4y8Ywr2mUCsjKdQrNgLrSgaUfg")</f>
        <v/>
      </c>
      <c r="M82">
        <f>HYPERLINK("https://dexscreener.com/solana/VhKwyLLJtL62dpbn5XSeZ1M6MNKybWevEsLAPSwpump?maker=FMZaFX16Gc9kPcVi5w4y8Ywr2mUCsjKdQrNgLrSgaUfg","https://dexscreener.com/solana/VhKwyLLJtL62dpbn5XSeZ1M6MNKybWevEsLAPSwpump?maker=FMZaFX16Gc9kPcVi5w4y8Ywr2mUCsjKdQrNgLrSgaUfg")</f>
        <v/>
      </c>
    </row>
    <row r="83">
      <c r="A83" t="inlineStr">
        <is>
          <t>7mujzfQoK1ci7TEvYwZZznEZ6EXwQX9a2AwtGDExpump</t>
        </is>
      </c>
      <c r="B83" t="inlineStr">
        <is>
          <t>Repligate</t>
        </is>
      </c>
      <c r="C83" t="n">
        <v>2</v>
      </c>
      <c r="D83" t="n">
        <v>0.177</v>
      </c>
      <c r="E83" t="n">
        <v>0.04</v>
      </c>
      <c r="F83" t="n">
        <v>4.83</v>
      </c>
      <c r="G83" t="n">
        <v>5.01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HYPERLINK("https://www.defined.fi/sol/7mujzfQoK1ci7TEvYwZZznEZ6EXwQX9a2AwtGDExpump?maker=FMZaFX16Gc9kPcVi5w4y8Ywr2mUCsjKdQrNgLrSgaUfg","https://www.defined.fi/sol/7mujzfQoK1ci7TEvYwZZznEZ6EXwQX9a2AwtGDExpump?maker=FMZaFX16Gc9kPcVi5w4y8Ywr2mUCsjKdQrNgLrSgaUfg")</f>
        <v/>
      </c>
      <c r="M83">
        <f>HYPERLINK("https://dexscreener.com/solana/7mujzfQoK1ci7TEvYwZZznEZ6EXwQX9a2AwtGDExpump?maker=FMZaFX16Gc9kPcVi5w4y8Ywr2mUCsjKdQrNgLrSgaUfg","https://dexscreener.com/solana/7mujzfQoK1ci7TEvYwZZznEZ6EXwQX9a2AwtGDExpump?maker=FMZaFX16Gc9kPcVi5w4y8Ywr2mUCsjKdQrNgLrSgaUfg")</f>
        <v/>
      </c>
    </row>
    <row r="84">
      <c r="A84" t="inlineStr">
        <is>
          <t>CekE2jcGFDMGtYXhAikas1nfWeYuSP1FgHepuh1epump</t>
        </is>
      </c>
      <c r="B84" t="inlineStr">
        <is>
          <t>$BORG</t>
        </is>
      </c>
      <c r="C84" t="n">
        <v>2</v>
      </c>
      <c r="D84" t="n">
        <v>5.43</v>
      </c>
      <c r="E84" t="n">
        <v>0.23</v>
      </c>
      <c r="F84" t="n">
        <v>23.26</v>
      </c>
      <c r="G84" t="n">
        <v>28.69</v>
      </c>
      <c r="H84" t="n">
        <v>5</v>
      </c>
      <c r="I84" t="n">
        <v>6</v>
      </c>
      <c r="J84" t="n">
        <v>-1</v>
      </c>
      <c r="K84" t="n">
        <v>-1</v>
      </c>
      <c r="L84">
        <f>HYPERLINK("https://www.defined.fi/sol/CekE2jcGFDMGtYXhAikas1nfWeYuSP1FgHepuh1epump?maker=FMZaFX16Gc9kPcVi5w4y8Ywr2mUCsjKdQrNgLrSgaUfg","https://www.defined.fi/sol/CekE2jcGFDMGtYXhAikas1nfWeYuSP1FgHepuh1epump?maker=FMZaFX16Gc9kPcVi5w4y8Ywr2mUCsjKdQrNgLrSgaUfg")</f>
        <v/>
      </c>
      <c r="M84">
        <f>HYPERLINK("https://dexscreener.com/solana/CekE2jcGFDMGtYXhAikas1nfWeYuSP1FgHepuh1epump?maker=FMZaFX16Gc9kPcVi5w4y8Ywr2mUCsjKdQrNgLrSgaUfg","https://dexscreener.com/solana/CekE2jcGFDMGtYXhAikas1nfWeYuSP1FgHepuh1epump?maker=FMZaFX16Gc9kPcVi5w4y8Ywr2mUCsjKdQrNgLrSgaUfg")</f>
        <v/>
      </c>
    </row>
    <row r="85">
      <c r="A85" t="inlineStr">
        <is>
          <t>8AS9yeGsAwvTs9gCDKMmB2MgX8NiSvv4uppH61yqpump</t>
        </is>
      </c>
      <c r="B85" t="inlineStr">
        <is>
          <t>$horny</t>
        </is>
      </c>
      <c r="C85" t="n">
        <v>2</v>
      </c>
      <c r="D85" t="n">
        <v>-17.17</v>
      </c>
      <c r="E85" t="n">
        <v>-0.27</v>
      </c>
      <c r="F85" t="n">
        <v>62.59</v>
      </c>
      <c r="G85" t="n">
        <v>45.42</v>
      </c>
      <c r="H85" t="n">
        <v>8</v>
      </c>
      <c r="I85" t="n">
        <v>7</v>
      </c>
      <c r="J85" t="n">
        <v>-1</v>
      </c>
      <c r="K85" t="n">
        <v>-1</v>
      </c>
      <c r="L85">
        <f>HYPERLINK("https://www.defined.fi/sol/8AS9yeGsAwvTs9gCDKMmB2MgX8NiSvv4uppH61yqpump?maker=FMZaFX16Gc9kPcVi5w4y8Ywr2mUCsjKdQrNgLrSgaUfg","https://www.defined.fi/sol/8AS9yeGsAwvTs9gCDKMmB2MgX8NiSvv4uppH61yqpump?maker=FMZaFX16Gc9kPcVi5w4y8Ywr2mUCsjKdQrNgLrSgaUfg")</f>
        <v/>
      </c>
      <c r="M85">
        <f>HYPERLINK("https://dexscreener.com/solana/8AS9yeGsAwvTs9gCDKMmB2MgX8NiSvv4uppH61yqpump?maker=FMZaFX16Gc9kPcVi5w4y8Ywr2mUCsjKdQrNgLrSgaUfg","https://dexscreener.com/solana/8AS9yeGsAwvTs9gCDKMmB2MgX8NiSvv4uppH61yqpump?maker=FMZaFX16Gc9kPcVi5w4y8Ywr2mUCsjKdQrNgLrSgaUfg")</f>
        <v/>
      </c>
    </row>
    <row r="86">
      <c r="A86" t="inlineStr">
        <is>
          <t>Gyuoc6rDQ7otuJtcXqfJtVLnLWUz6v8BgTgHJodCpump</t>
        </is>
      </c>
      <c r="B86" t="inlineStr">
        <is>
          <t>Mahalo</t>
        </is>
      </c>
      <c r="C86" t="n">
        <v>2</v>
      </c>
      <c r="D86" t="n">
        <v>-6.34</v>
      </c>
      <c r="E86" t="n">
        <v>-0.67</v>
      </c>
      <c r="F86" t="n">
        <v>9.529999999999999</v>
      </c>
      <c r="G86" t="n">
        <v>3.19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HYPERLINK("https://www.defined.fi/sol/Gyuoc6rDQ7otuJtcXqfJtVLnLWUz6v8BgTgHJodCpump?maker=FMZaFX16Gc9kPcVi5w4y8Ywr2mUCsjKdQrNgLrSgaUfg","https://www.defined.fi/sol/Gyuoc6rDQ7otuJtcXqfJtVLnLWUz6v8BgTgHJodCpump?maker=FMZaFX16Gc9kPcVi5w4y8Ywr2mUCsjKdQrNgLrSgaUfg")</f>
        <v/>
      </c>
      <c r="M86">
        <f>HYPERLINK("https://dexscreener.com/solana/Gyuoc6rDQ7otuJtcXqfJtVLnLWUz6v8BgTgHJodCpump?maker=FMZaFX16Gc9kPcVi5w4y8Ywr2mUCsjKdQrNgLrSgaUfg","https://dexscreener.com/solana/Gyuoc6rDQ7otuJtcXqfJtVLnLWUz6v8BgTgHJodCpump?maker=FMZaFX16Gc9kPcVi5w4y8Ywr2mUCsjKdQrNgLrSgaUfg")</f>
        <v/>
      </c>
    </row>
    <row r="87">
      <c r="A87" t="inlineStr">
        <is>
          <t>FtT12uZ4z7wqQarYNMxtWRTKRsxHYhim8YSWas1qpump</t>
        </is>
      </c>
      <c r="B87" t="inlineStr">
        <is>
          <t>LCAT</t>
        </is>
      </c>
      <c r="C87" t="n">
        <v>2</v>
      </c>
      <c r="D87" t="n">
        <v>-1.33</v>
      </c>
      <c r="E87" t="n">
        <v>-1</v>
      </c>
      <c r="F87" t="n">
        <v>4.82</v>
      </c>
      <c r="G87" t="n">
        <v>3.49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HYPERLINK("https://www.defined.fi/sol/FtT12uZ4z7wqQarYNMxtWRTKRsxHYhim8YSWas1qpump?maker=FMZaFX16Gc9kPcVi5w4y8Ywr2mUCsjKdQrNgLrSgaUfg","https://www.defined.fi/sol/FtT12uZ4z7wqQarYNMxtWRTKRsxHYhim8YSWas1qpump?maker=FMZaFX16Gc9kPcVi5w4y8Ywr2mUCsjKdQrNgLrSgaUfg")</f>
        <v/>
      </c>
      <c r="M87">
        <f>HYPERLINK("https://dexscreener.com/solana/FtT12uZ4z7wqQarYNMxtWRTKRsxHYhim8YSWas1qpump?maker=FMZaFX16Gc9kPcVi5w4y8Ywr2mUCsjKdQrNgLrSgaUfg","https://dexscreener.com/solana/FtT12uZ4z7wqQarYNMxtWRTKRsxHYhim8YSWas1qpump?maker=FMZaFX16Gc9kPcVi5w4y8Ywr2mUCsjKdQrNgLrSgaUfg")</f>
        <v/>
      </c>
    </row>
    <row r="88">
      <c r="A88" t="inlineStr">
        <is>
          <t>B9xiHbJqK9dYUVTcanKJXcXsaaokKLCW6w8mHyp1pump</t>
        </is>
      </c>
      <c r="B88" t="inlineStr">
        <is>
          <t>andy70b</t>
        </is>
      </c>
      <c r="C88" t="n">
        <v>2</v>
      </c>
      <c r="D88" t="n">
        <v>-4.81</v>
      </c>
      <c r="E88" t="n">
        <v>-0.25</v>
      </c>
      <c r="F88" t="n">
        <v>19.22</v>
      </c>
      <c r="G88" t="n">
        <v>14.4</v>
      </c>
      <c r="H88" t="n">
        <v>4</v>
      </c>
      <c r="I88" t="n">
        <v>3</v>
      </c>
      <c r="J88" t="n">
        <v>-1</v>
      </c>
      <c r="K88" t="n">
        <v>-1</v>
      </c>
      <c r="L88">
        <f>HYPERLINK("https://www.defined.fi/sol/B9xiHbJqK9dYUVTcanKJXcXsaaokKLCW6w8mHyp1pump?maker=FMZaFX16Gc9kPcVi5w4y8Ywr2mUCsjKdQrNgLrSgaUfg","https://www.defined.fi/sol/B9xiHbJqK9dYUVTcanKJXcXsaaokKLCW6w8mHyp1pump?maker=FMZaFX16Gc9kPcVi5w4y8Ywr2mUCsjKdQrNgLrSgaUfg")</f>
        <v/>
      </c>
      <c r="M88">
        <f>HYPERLINK("https://dexscreener.com/solana/B9xiHbJqK9dYUVTcanKJXcXsaaokKLCW6w8mHyp1pump?maker=FMZaFX16Gc9kPcVi5w4y8Ywr2mUCsjKdQrNgLrSgaUfg","https://dexscreener.com/solana/B9xiHbJqK9dYUVTcanKJXcXsaaokKLCW6w8mHyp1pump?maker=FMZaFX16Gc9kPcVi5w4y8Ywr2mUCsjKdQrNgLrSgaUfg")</f>
        <v/>
      </c>
    </row>
    <row r="89">
      <c r="A89" t="inlineStr">
        <is>
          <t>CFmx5Qv5mHEvnAeEB7khfaXKdsCTPsM6nNcdHaTdpump</t>
        </is>
      </c>
      <c r="B89" t="inlineStr">
        <is>
          <t>$LAURA</t>
        </is>
      </c>
      <c r="C89" t="n">
        <v>2</v>
      </c>
      <c r="D89" t="n">
        <v>-0.202</v>
      </c>
      <c r="E89" t="n">
        <v>-0.01</v>
      </c>
      <c r="F89" t="n">
        <v>19.16</v>
      </c>
      <c r="G89" t="n">
        <v>18.96</v>
      </c>
      <c r="H89" t="n">
        <v>2</v>
      </c>
      <c r="I89" t="n">
        <v>3</v>
      </c>
      <c r="J89" t="n">
        <v>-1</v>
      </c>
      <c r="K89" t="n">
        <v>-1</v>
      </c>
      <c r="L89">
        <f>HYPERLINK("https://www.defined.fi/sol/CFmx5Qv5mHEvnAeEB7khfaXKdsCTPsM6nNcdHaTdpump?maker=FMZaFX16Gc9kPcVi5w4y8Ywr2mUCsjKdQrNgLrSgaUfg","https://www.defined.fi/sol/CFmx5Qv5mHEvnAeEB7khfaXKdsCTPsM6nNcdHaTdpump?maker=FMZaFX16Gc9kPcVi5w4y8Ywr2mUCsjKdQrNgLrSgaUfg")</f>
        <v/>
      </c>
      <c r="M89">
        <f>HYPERLINK("https://dexscreener.com/solana/CFmx5Qv5mHEvnAeEB7khfaXKdsCTPsM6nNcdHaTdpump?maker=FMZaFX16Gc9kPcVi5w4y8Ywr2mUCsjKdQrNgLrSgaUfg","https://dexscreener.com/solana/CFmx5Qv5mHEvnAeEB7khfaXKdsCTPsM6nNcdHaTdpump?maker=FMZaFX16Gc9kPcVi5w4y8Ywr2mUCsjKdQrNgLrSgaUfg")</f>
        <v/>
      </c>
    </row>
    <row r="90">
      <c r="A90" t="inlineStr">
        <is>
          <t>6GcBQyu2eRRmseamSF6vnNu8fxS1557CUjioJgSzpump</t>
        </is>
      </c>
      <c r="B90" t="inlineStr">
        <is>
          <t>TRI</t>
        </is>
      </c>
      <c r="C90" t="n">
        <v>2</v>
      </c>
      <c r="D90" t="n">
        <v>-14.38</v>
      </c>
      <c r="E90" t="n">
        <v>-0.21</v>
      </c>
      <c r="F90" t="n">
        <v>67.05</v>
      </c>
      <c r="G90" t="n">
        <v>52.67</v>
      </c>
      <c r="H90" t="n">
        <v>7</v>
      </c>
      <c r="I90" t="n">
        <v>4</v>
      </c>
      <c r="J90" t="n">
        <v>-1</v>
      </c>
      <c r="K90" t="n">
        <v>-1</v>
      </c>
      <c r="L90">
        <f>HYPERLINK("https://www.defined.fi/sol/6GcBQyu2eRRmseamSF6vnNu8fxS1557CUjioJgSzpump?maker=FMZaFX16Gc9kPcVi5w4y8Ywr2mUCsjKdQrNgLrSgaUfg","https://www.defined.fi/sol/6GcBQyu2eRRmseamSF6vnNu8fxS1557CUjioJgSzpump?maker=FMZaFX16Gc9kPcVi5w4y8Ywr2mUCsjKdQrNgLrSgaUfg")</f>
        <v/>
      </c>
      <c r="M90">
        <f>HYPERLINK("https://dexscreener.com/solana/6GcBQyu2eRRmseamSF6vnNu8fxS1557CUjioJgSzpump?maker=FMZaFX16Gc9kPcVi5w4y8Ywr2mUCsjKdQrNgLrSgaUfg","https://dexscreener.com/solana/6GcBQyu2eRRmseamSF6vnNu8fxS1557CUjioJgSzpump?maker=FMZaFX16Gc9kPcVi5w4y8Ywr2mUCsjKdQrNgLrSgaUfg")</f>
        <v/>
      </c>
    </row>
    <row r="91">
      <c r="A91" t="inlineStr">
        <is>
          <t>8GoqNAmJB61CYFnuq9rLXpbBomNrZcw1HArceUmFpump</t>
        </is>
      </c>
      <c r="B91" t="inlineStr">
        <is>
          <t>oCAT</t>
        </is>
      </c>
      <c r="C91" t="n">
        <v>2</v>
      </c>
      <c r="D91" t="n">
        <v>0.334</v>
      </c>
      <c r="E91" t="n">
        <v>0.04</v>
      </c>
      <c r="F91" t="n">
        <v>9.529999999999999</v>
      </c>
      <c r="G91" t="n">
        <v>9.869999999999999</v>
      </c>
      <c r="H91" t="n">
        <v>1</v>
      </c>
      <c r="I91" t="n">
        <v>2</v>
      </c>
      <c r="J91" t="n">
        <v>-1</v>
      </c>
      <c r="K91" t="n">
        <v>-1</v>
      </c>
      <c r="L91">
        <f>HYPERLINK("https://www.defined.fi/sol/8GoqNAmJB61CYFnuq9rLXpbBomNrZcw1HArceUmFpump?maker=FMZaFX16Gc9kPcVi5w4y8Ywr2mUCsjKdQrNgLrSgaUfg","https://www.defined.fi/sol/8GoqNAmJB61CYFnuq9rLXpbBomNrZcw1HArceUmFpump?maker=FMZaFX16Gc9kPcVi5w4y8Ywr2mUCsjKdQrNgLrSgaUfg")</f>
        <v/>
      </c>
      <c r="M91">
        <f>HYPERLINK("https://dexscreener.com/solana/8GoqNAmJB61CYFnuq9rLXpbBomNrZcw1HArceUmFpump?maker=FMZaFX16Gc9kPcVi5w4y8Ywr2mUCsjKdQrNgLrSgaUfg","https://dexscreener.com/solana/8GoqNAmJB61CYFnuq9rLXpbBomNrZcw1HArceUmFpump?maker=FMZaFX16Gc9kPcVi5w4y8Ywr2mUCsjKdQrNgLrSgaUfg")</f>
        <v/>
      </c>
    </row>
    <row r="92">
      <c r="A92" t="inlineStr">
        <is>
          <t>Erokegdfg2KKd1vQDDV9ACHhWW6E5zKPgbZU6V4epump</t>
        </is>
      </c>
      <c r="B92" t="inlineStr">
        <is>
          <t>GOTMILK?</t>
        </is>
      </c>
      <c r="C92" t="n">
        <v>2</v>
      </c>
      <c r="D92" t="n">
        <v>-1.02</v>
      </c>
      <c r="E92" t="n">
        <v>-1</v>
      </c>
      <c r="F92" t="n">
        <v>4.89</v>
      </c>
      <c r="G92" t="n">
        <v>3.86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HYPERLINK("https://www.defined.fi/sol/Erokegdfg2KKd1vQDDV9ACHhWW6E5zKPgbZU6V4epump?maker=FMZaFX16Gc9kPcVi5w4y8Ywr2mUCsjKdQrNgLrSgaUfg","https://www.defined.fi/sol/Erokegdfg2KKd1vQDDV9ACHhWW6E5zKPgbZU6V4epump?maker=FMZaFX16Gc9kPcVi5w4y8Ywr2mUCsjKdQrNgLrSgaUfg")</f>
        <v/>
      </c>
      <c r="M92">
        <f>HYPERLINK("https://dexscreener.com/solana/Erokegdfg2KKd1vQDDV9ACHhWW6E5zKPgbZU6V4epump?maker=FMZaFX16Gc9kPcVi5w4y8Ywr2mUCsjKdQrNgLrSgaUfg","https://dexscreener.com/solana/Erokegdfg2KKd1vQDDV9ACHhWW6E5zKPgbZU6V4epump?maker=FMZaFX16Gc9kPcVi5w4y8Ywr2mUCsjKdQrNgLrSgaUfg")</f>
        <v/>
      </c>
    </row>
    <row r="93">
      <c r="A93" t="inlineStr">
        <is>
          <t>AQuuQ4xktyzGBFnbKHnYsXHxsKVQetAoiPeCEG97NUJw</t>
        </is>
      </c>
      <c r="B93" t="inlineStr">
        <is>
          <t>CAT</t>
        </is>
      </c>
      <c r="C93" t="n">
        <v>2</v>
      </c>
      <c r="D93" t="n">
        <v>-7.09</v>
      </c>
      <c r="E93" t="n">
        <v>-0.08</v>
      </c>
      <c r="F93" t="n">
        <v>92.02</v>
      </c>
      <c r="G93" t="n">
        <v>84.93000000000001</v>
      </c>
      <c r="H93" t="n">
        <v>4</v>
      </c>
      <c r="I93" t="n">
        <v>6</v>
      </c>
      <c r="J93" t="n">
        <v>-1</v>
      </c>
      <c r="K93" t="n">
        <v>-1</v>
      </c>
      <c r="L93">
        <f>HYPERLINK("https://www.defined.fi/sol/AQuuQ4xktyzGBFnbKHnYsXHxsKVQetAoiPeCEG97NUJw?maker=FMZaFX16Gc9kPcVi5w4y8Ywr2mUCsjKdQrNgLrSgaUfg","https://www.defined.fi/sol/AQuuQ4xktyzGBFnbKHnYsXHxsKVQetAoiPeCEG97NUJw?maker=FMZaFX16Gc9kPcVi5w4y8Ywr2mUCsjKdQrNgLrSgaUfg")</f>
        <v/>
      </c>
      <c r="M93">
        <f>HYPERLINK("https://dexscreener.com/solana/AQuuQ4xktyzGBFnbKHnYsXHxsKVQetAoiPeCEG97NUJw?maker=FMZaFX16Gc9kPcVi5w4y8Ywr2mUCsjKdQrNgLrSgaUfg","https://dexscreener.com/solana/AQuuQ4xktyzGBFnbKHnYsXHxsKVQetAoiPeCEG97NUJw?maker=FMZaFX16Gc9kPcVi5w4y8Ywr2mUCsjKdQrNgLrSgaUfg")</f>
        <v/>
      </c>
    </row>
    <row r="94">
      <c r="A94" t="inlineStr">
        <is>
          <t>DBrKeuV9nsqW2Mda3Jz23Yp8n2jTYW2mD5KqgAkgpump</t>
        </is>
      </c>
      <c r="B94" t="inlineStr">
        <is>
          <t>PUPTARDIO</t>
        </is>
      </c>
      <c r="C94" t="n">
        <v>2</v>
      </c>
      <c r="D94" t="n">
        <v>-6.32</v>
      </c>
      <c r="E94" t="n">
        <v>-0.33</v>
      </c>
      <c r="F94" t="n">
        <v>19.16</v>
      </c>
      <c r="G94" t="n">
        <v>12.85</v>
      </c>
      <c r="H94" t="n">
        <v>4</v>
      </c>
      <c r="I94" t="n">
        <v>3</v>
      </c>
      <c r="J94" t="n">
        <v>-1</v>
      </c>
      <c r="K94" t="n">
        <v>-1</v>
      </c>
      <c r="L94">
        <f>HYPERLINK("https://www.defined.fi/sol/DBrKeuV9nsqW2Mda3Jz23Yp8n2jTYW2mD5KqgAkgpump?maker=FMZaFX16Gc9kPcVi5w4y8Ywr2mUCsjKdQrNgLrSgaUfg","https://www.defined.fi/sol/DBrKeuV9nsqW2Mda3Jz23Yp8n2jTYW2mD5KqgAkgpump?maker=FMZaFX16Gc9kPcVi5w4y8Ywr2mUCsjKdQrNgLrSgaUfg")</f>
        <v/>
      </c>
      <c r="M94">
        <f>HYPERLINK("https://dexscreener.com/solana/DBrKeuV9nsqW2Mda3Jz23Yp8n2jTYW2mD5KqgAkgpump?maker=FMZaFX16Gc9kPcVi5w4y8Ywr2mUCsjKdQrNgLrSgaUfg","https://dexscreener.com/solana/DBrKeuV9nsqW2Mda3Jz23Yp8n2jTYW2mD5KqgAkgpump?maker=FMZaFX16Gc9kPcVi5w4y8Ywr2mUCsjKdQrNgLrSgaUfg")</f>
        <v/>
      </c>
    </row>
    <row r="95">
      <c r="A95" t="inlineStr">
        <is>
          <t>JB2wezZLdzWfnaCfHxLg193RS3Rh51ThiXxEDWQDpump</t>
        </is>
      </c>
      <c r="B95" t="inlineStr">
        <is>
          <t>LABUBU</t>
        </is>
      </c>
      <c r="C95" t="n">
        <v>2</v>
      </c>
      <c r="D95" t="n">
        <v>18.88</v>
      </c>
      <c r="E95" t="n">
        <v>0.14</v>
      </c>
      <c r="F95" t="n">
        <v>130.77</v>
      </c>
      <c r="G95" t="n">
        <v>149.65</v>
      </c>
      <c r="H95" t="n">
        <v>15</v>
      </c>
      <c r="I95" t="n">
        <v>16</v>
      </c>
      <c r="J95" t="n">
        <v>-1</v>
      </c>
      <c r="K95" t="n">
        <v>-1</v>
      </c>
      <c r="L95">
        <f>HYPERLINK("https://www.defined.fi/sol/JB2wezZLdzWfnaCfHxLg193RS3Rh51ThiXxEDWQDpump?maker=FMZaFX16Gc9kPcVi5w4y8Ywr2mUCsjKdQrNgLrSgaUfg","https://www.defined.fi/sol/JB2wezZLdzWfnaCfHxLg193RS3Rh51ThiXxEDWQDpump?maker=FMZaFX16Gc9kPcVi5w4y8Ywr2mUCsjKdQrNgLrSgaUfg")</f>
        <v/>
      </c>
      <c r="M95">
        <f>HYPERLINK("https://dexscreener.com/solana/JB2wezZLdzWfnaCfHxLg193RS3Rh51ThiXxEDWQDpump?maker=FMZaFX16Gc9kPcVi5w4y8Ywr2mUCsjKdQrNgLrSgaUfg","https://dexscreener.com/solana/JB2wezZLdzWfnaCfHxLg193RS3Rh51ThiXxEDWQDpump?maker=FMZaFX16Gc9kPcVi5w4y8Ywr2mUCsjKdQrNgLrSgaUfg")</f>
        <v/>
      </c>
    </row>
    <row r="96">
      <c r="A96" t="inlineStr">
        <is>
          <t>92ikAbse3AabxqKqNX4BnmTtES6umeyw5odqbpfb5unp</t>
        </is>
      </c>
      <c r="B96" t="inlineStr">
        <is>
          <t>IRAQ</t>
        </is>
      </c>
      <c r="C96" t="n">
        <v>2</v>
      </c>
      <c r="D96" t="n">
        <v>-0.109</v>
      </c>
      <c r="E96" t="n">
        <v>-0.02</v>
      </c>
      <c r="F96" t="n">
        <v>4.8</v>
      </c>
      <c r="G96" t="n">
        <v>4.69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HYPERLINK("https://www.defined.fi/sol/92ikAbse3AabxqKqNX4BnmTtES6umeyw5odqbpfb5unp?maker=FMZaFX16Gc9kPcVi5w4y8Ywr2mUCsjKdQrNgLrSgaUfg","https://www.defined.fi/sol/92ikAbse3AabxqKqNX4BnmTtES6umeyw5odqbpfb5unp?maker=FMZaFX16Gc9kPcVi5w4y8Ywr2mUCsjKdQrNgLrSgaUfg")</f>
        <v/>
      </c>
      <c r="M96">
        <f>HYPERLINK("https://dexscreener.com/solana/92ikAbse3AabxqKqNX4BnmTtES6umeyw5odqbpfb5unp?maker=FMZaFX16Gc9kPcVi5w4y8Ywr2mUCsjKdQrNgLrSgaUfg","https://dexscreener.com/solana/92ikAbse3AabxqKqNX4BnmTtES6umeyw5odqbpfb5unp?maker=FMZaFX16Gc9kPcVi5w4y8Ywr2mUCsjKdQrNgLrSgaUfg")</f>
        <v/>
      </c>
    </row>
    <row r="97">
      <c r="A97" t="inlineStr">
        <is>
          <t>8ioGEHaNUndSivbmH2FHtEjyRehTruPJPDrGftZRpump</t>
        </is>
      </c>
      <c r="B97" t="inlineStr">
        <is>
          <t>Shadow</t>
        </is>
      </c>
      <c r="C97" t="n">
        <v>2</v>
      </c>
      <c r="D97" t="n">
        <v>-1.37</v>
      </c>
      <c r="E97" t="n">
        <v>-0.07000000000000001</v>
      </c>
      <c r="F97" t="n">
        <v>19.03</v>
      </c>
      <c r="G97" t="n">
        <v>17.67</v>
      </c>
      <c r="H97" t="n">
        <v>2</v>
      </c>
      <c r="I97" t="n">
        <v>3</v>
      </c>
      <c r="J97" t="n">
        <v>-1</v>
      </c>
      <c r="K97" t="n">
        <v>-1</v>
      </c>
      <c r="L97">
        <f>HYPERLINK("https://www.defined.fi/sol/8ioGEHaNUndSivbmH2FHtEjyRehTruPJPDrGftZRpump?maker=FMZaFX16Gc9kPcVi5w4y8Ywr2mUCsjKdQrNgLrSgaUfg","https://www.defined.fi/sol/8ioGEHaNUndSivbmH2FHtEjyRehTruPJPDrGftZRpump?maker=FMZaFX16Gc9kPcVi5w4y8Ywr2mUCsjKdQrNgLrSgaUfg")</f>
        <v/>
      </c>
      <c r="M97">
        <f>HYPERLINK("https://dexscreener.com/solana/8ioGEHaNUndSivbmH2FHtEjyRehTruPJPDrGftZRpump?maker=FMZaFX16Gc9kPcVi5w4y8Ywr2mUCsjKdQrNgLrSgaUfg","https://dexscreener.com/solana/8ioGEHaNUndSivbmH2FHtEjyRehTruPJPDrGftZRpump?maker=FMZaFX16Gc9kPcVi5w4y8Ywr2mUCsjKdQrNgLrSgaUfg")</f>
        <v/>
      </c>
    </row>
    <row r="98">
      <c r="A98" t="inlineStr">
        <is>
          <t>3FJeaYfdn7ebWrzoW2CJcnxGGWy5823CFY5z7DKHpump</t>
        </is>
      </c>
      <c r="B98" t="inlineStr">
        <is>
          <t>taoki</t>
        </is>
      </c>
      <c r="C98" t="n">
        <v>2</v>
      </c>
      <c r="D98" t="n">
        <v>-5.71</v>
      </c>
      <c r="E98" t="n">
        <v>-0.3</v>
      </c>
      <c r="F98" t="n">
        <v>19.07</v>
      </c>
      <c r="G98" t="n">
        <v>13.37</v>
      </c>
      <c r="H98" t="n">
        <v>4</v>
      </c>
      <c r="I98" t="n">
        <v>4</v>
      </c>
      <c r="J98" t="n">
        <v>-1</v>
      </c>
      <c r="K98" t="n">
        <v>-1</v>
      </c>
      <c r="L98">
        <f>HYPERLINK("https://www.defined.fi/sol/3FJeaYfdn7ebWrzoW2CJcnxGGWy5823CFY5z7DKHpump?maker=FMZaFX16Gc9kPcVi5w4y8Ywr2mUCsjKdQrNgLrSgaUfg","https://www.defined.fi/sol/3FJeaYfdn7ebWrzoW2CJcnxGGWy5823CFY5z7DKHpump?maker=FMZaFX16Gc9kPcVi5w4y8Ywr2mUCsjKdQrNgLrSgaUfg")</f>
        <v/>
      </c>
      <c r="M98">
        <f>HYPERLINK("https://dexscreener.com/solana/3FJeaYfdn7ebWrzoW2CJcnxGGWy5823CFY5z7DKHpump?maker=FMZaFX16Gc9kPcVi5w4y8Ywr2mUCsjKdQrNgLrSgaUfg","https://dexscreener.com/solana/3FJeaYfdn7ebWrzoW2CJcnxGGWy5823CFY5z7DKHpump?maker=FMZaFX16Gc9kPcVi5w4y8Ywr2mUCsjKdQrNgLrSgaUfg")</f>
        <v/>
      </c>
    </row>
    <row r="99">
      <c r="A99" t="inlineStr">
        <is>
          <t>5pLCXhR6utdb2bbu3qcVm2XWDoUbURsE9XkaKC86pump</t>
        </is>
      </c>
      <c r="B99" t="inlineStr">
        <is>
          <t>Vandeg</t>
        </is>
      </c>
      <c r="C99" t="n">
        <v>2</v>
      </c>
      <c r="D99" t="n">
        <v>-3.02</v>
      </c>
      <c r="E99" t="n">
        <v>-0.13</v>
      </c>
      <c r="F99" t="n">
        <v>23.78</v>
      </c>
      <c r="G99" t="n">
        <v>20.75</v>
      </c>
      <c r="H99" t="n">
        <v>3</v>
      </c>
      <c r="I99" t="n">
        <v>4</v>
      </c>
      <c r="J99" t="n">
        <v>-1</v>
      </c>
      <c r="K99" t="n">
        <v>-1</v>
      </c>
      <c r="L99">
        <f>HYPERLINK("https://www.defined.fi/sol/5pLCXhR6utdb2bbu3qcVm2XWDoUbURsE9XkaKC86pump?maker=FMZaFX16Gc9kPcVi5w4y8Ywr2mUCsjKdQrNgLrSgaUfg","https://www.defined.fi/sol/5pLCXhR6utdb2bbu3qcVm2XWDoUbURsE9XkaKC86pump?maker=FMZaFX16Gc9kPcVi5w4y8Ywr2mUCsjKdQrNgLrSgaUfg")</f>
        <v/>
      </c>
      <c r="M99">
        <f>HYPERLINK("https://dexscreener.com/solana/5pLCXhR6utdb2bbu3qcVm2XWDoUbURsE9XkaKC86pump?maker=FMZaFX16Gc9kPcVi5w4y8Ywr2mUCsjKdQrNgLrSgaUfg","https://dexscreener.com/solana/5pLCXhR6utdb2bbu3qcVm2XWDoUbURsE9XkaKC86pump?maker=FMZaFX16Gc9kPcVi5w4y8Ywr2mUCsjKdQrNgLrSgaUfg")</f>
        <v/>
      </c>
    </row>
    <row r="100">
      <c r="A100" t="inlineStr">
        <is>
          <t>2ymAjUoJdiNZgKy6vKfJ2WQ6AExck3cZbAX26g6Qpump</t>
        </is>
      </c>
      <c r="B100" t="inlineStr">
        <is>
          <t>voice99999</t>
        </is>
      </c>
      <c r="C100" t="n">
        <v>2</v>
      </c>
      <c r="D100" t="n">
        <v>-4.18</v>
      </c>
      <c r="E100" t="n">
        <v>-0.07000000000000001</v>
      </c>
      <c r="F100" t="n">
        <v>57.36</v>
      </c>
      <c r="G100" t="n">
        <v>53.18</v>
      </c>
      <c r="H100" t="n">
        <v>6</v>
      </c>
      <c r="I100" t="n">
        <v>7</v>
      </c>
      <c r="J100" t="n">
        <v>-1</v>
      </c>
      <c r="K100" t="n">
        <v>-1</v>
      </c>
      <c r="L100">
        <f>HYPERLINK("https://www.defined.fi/sol/2ymAjUoJdiNZgKy6vKfJ2WQ6AExck3cZbAX26g6Qpump?maker=FMZaFX16Gc9kPcVi5w4y8Ywr2mUCsjKdQrNgLrSgaUfg","https://www.defined.fi/sol/2ymAjUoJdiNZgKy6vKfJ2WQ6AExck3cZbAX26g6Qpump?maker=FMZaFX16Gc9kPcVi5w4y8Ywr2mUCsjKdQrNgLrSgaUfg")</f>
        <v/>
      </c>
      <c r="M100">
        <f>HYPERLINK("https://dexscreener.com/solana/2ymAjUoJdiNZgKy6vKfJ2WQ6AExck3cZbAX26g6Qpump?maker=FMZaFX16Gc9kPcVi5w4y8Ywr2mUCsjKdQrNgLrSgaUfg","https://dexscreener.com/solana/2ymAjUoJdiNZgKy6vKfJ2WQ6AExck3cZbAX26g6Qpump?maker=FMZaFX16Gc9kPcVi5w4y8Ywr2mUCsjKdQrNgLrSgaUfg")</f>
        <v/>
      </c>
    </row>
    <row r="101">
      <c r="A101" t="inlineStr">
        <is>
          <t>HiWD7tpkoicA2nsY5MgLVPfPVkwTgJR56SqanjqKpump</t>
        </is>
      </c>
      <c r="B101" t="inlineStr">
        <is>
          <t>CATYA</t>
        </is>
      </c>
      <c r="C101" t="n">
        <v>2</v>
      </c>
      <c r="D101" t="n">
        <v>0.205</v>
      </c>
      <c r="E101" t="n">
        <v>-1</v>
      </c>
      <c r="F101" t="n">
        <v>0.891</v>
      </c>
      <c r="G101" t="n">
        <v>1.1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HYPERLINK("https://www.defined.fi/sol/HiWD7tpkoicA2nsY5MgLVPfPVkwTgJR56SqanjqKpump?maker=FMZaFX16Gc9kPcVi5w4y8Ywr2mUCsjKdQrNgLrSgaUfg","https://www.defined.fi/sol/HiWD7tpkoicA2nsY5MgLVPfPVkwTgJR56SqanjqKpump?maker=FMZaFX16Gc9kPcVi5w4y8Ywr2mUCsjKdQrNgLrSgaUfg")</f>
        <v/>
      </c>
      <c r="M101">
        <f>HYPERLINK("https://dexscreener.com/solana/HiWD7tpkoicA2nsY5MgLVPfPVkwTgJR56SqanjqKpump?maker=FMZaFX16Gc9kPcVi5w4y8Ywr2mUCsjKdQrNgLrSgaUfg","https://dexscreener.com/solana/HiWD7tpkoicA2nsY5MgLVPfPVkwTgJR56SqanjqKpump?maker=FMZaFX16Gc9kPcVi5w4y8Ywr2mUCsjKdQrNgLrSgaUfg")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2024-10-20T15:37:38Z</dcterms:created>
  <dcterms:modified xsi:type="dcterms:W3CDTF">2024-10-20T15:37:38Z</dcterms:modified>
</cp:coreProperties>
</file>