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28xPA7ZER19fNTWQpZ8xHJUMbyoxegpT6mHxzMdtFZCW</t>
        </is>
      </c>
      <c r="B2" t="inlineStr">
        <is>
          <t>SGAI</t>
        </is>
      </c>
      <c r="C2" t="n">
        <v>0</v>
      </c>
      <c r="D2" t="n">
        <v>-0.056</v>
      </c>
      <c r="E2" t="n">
        <v>-0.01</v>
      </c>
      <c r="F2" t="n">
        <v>5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HYPERLINK("https://www.defined.fi/sol/28xPA7ZER19fNTWQpZ8xHJUMbyoxegpT6mHxzMdtFZCW?maker=E88UW4TnBWZwHGxbLbZwKM7MzP8sFKUa2uymWDWWBvHU","https://www.defined.fi/sol/28xPA7ZER19fNTWQpZ8xHJUMbyoxegpT6mHxzMdtFZCW?maker=E88UW4TnBWZwHGxbLbZwKM7MzP8sFKUa2uymWDWWBvHU")</f>
        <v/>
      </c>
      <c r="M2">
        <f>HYPERLINK("https://dexscreener.com/solana/28xPA7ZER19fNTWQpZ8xHJUMbyoxegpT6mHxzMdtFZCW?maker=E88UW4TnBWZwHGxbLbZwKM7MzP8sFKUa2uymWDWWBvHU","https://dexscreener.com/solana/28xPA7ZER19fNTWQpZ8xHJUMbyoxegpT6mHxzMdtFZCW?maker=E88UW4TnBWZwHGxbLbZwKM7MzP8sFKUa2uymWDWWBvHU")</f>
        <v/>
      </c>
    </row>
    <row r="3">
      <c r="A3" t="inlineStr">
        <is>
          <t>4kJwwTMiUXPrU4K8c9AMxBTaAWkh4MUnXWoWqig7pump</t>
        </is>
      </c>
      <c r="B3" t="inlineStr">
        <is>
          <t>coded</t>
        </is>
      </c>
      <c r="C3" t="n">
        <v>0</v>
      </c>
      <c r="D3" t="n">
        <v>-2.7</v>
      </c>
      <c r="E3" t="n">
        <v>-0.54</v>
      </c>
      <c r="F3" t="n">
        <v>5.01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HYPERLINK("https://www.defined.fi/sol/4kJwwTMiUXPrU4K8c9AMxBTaAWkh4MUnXWoWqig7pump?maker=E88UW4TnBWZwHGxbLbZwKM7MzP8sFKUa2uymWDWWBvHU","https://www.defined.fi/sol/4kJwwTMiUXPrU4K8c9AMxBTaAWkh4MUnXWoWqig7pump?maker=E88UW4TnBWZwHGxbLbZwKM7MzP8sFKUa2uymWDWWBvHU")</f>
        <v/>
      </c>
      <c r="M3">
        <f>HYPERLINK("https://dexscreener.com/solana/4kJwwTMiUXPrU4K8c9AMxBTaAWkh4MUnXWoWqig7pump?maker=E88UW4TnBWZwHGxbLbZwKM7MzP8sFKUa2uymWDWWBvHU","https://dexscreener.com/solana/4kJwwTMiUXPrU4K8c9AMxBTaAWkh4MUnXWoWqig7pump?maker=E88UW4TnBWZwHGxbLbZwKM7MzP8sFKUa2uymWDWWBvHU")</f>
        <v/>
      </c>
    </row>
    <row r="4">
      <c r="A4" t="inlineStr">
        <is>
          <t>9viotBwUPYzEZX8LHdTTiTq9663DeCRCFEgH2hvKpump</t>
        </is>
      </c>
      <c r="B4" t="inlineStr">
        <is>
          <t>C:</t>
        </is>
      </c>
      <c r="C4" t="n">
        <v>0</v>
      </c>
      <c r="D4" t="n">
        <v>-2.31</v>
      </c>
      <c r="E4" t="n">
        <v>-0.71</v>
      </c>
      <c r="F4" t="n">
        <v>3.26</v>
      </c>
      <c r="G4" t="n">
        <v>0</v>
      </c>
      <c r="H4" t="n">
        <v>3</v>
      </c>
      <c r="I4" t="n">
        <v>0</v>
      </c>
      <c r="J4" t="n">
        <v>-1</v>
      </c>
      <c r="K4" t="n">
        <v>-1</v>
      </c>
      <c r="L4">
        <f>HYPERLINK("https://www.defined.fi/sol/9viotBwUPYzEZX8LHdTTiTq9663DeCRCFEgH2hvKpump?maker=E88UW4TnBWZwHGxbLbZwKM7MzP8sFKUa2uymWDWWBvHU","https://www.defined.fi/sol/9viotBwUPYzEZX8LHdTTiTq9663DeCRCFEgH2hvKpump?maker=E88UW4TnBWZwHGxbLbZwKM7MzP8sFKUa2uymWDWWBvHU")</f>
        <v/>
      </c>
      <c r="M4">
        <f>HYPERLINK("https://dexscreener.com/solana/9viotBwUPYzEZX8LHdTTiTq9663DeCRCFEgH2hvKpump?maker=E88UW4TnBWZwHGxbLbZwKM7MzP8sFKUa2uymWDWWBvHU","https://dexscreener.com/solana/9viotBwUPYzEZX8LHdTTiTq9663DeCRCFEgH2hvKpump?maker=E88UW4TnBWZwHGxbLbZwKM7MzP8sFKUa2uymWDWWBvHU")</f>
        <v/>
      </c>
    </row>
    <row r="5">
      <c r="A5" t="inlineStr">
        <is>
          <t>BVoFXcjNSQ8fHGNc2aeS52rLXwag52PHK2aQJsrkpump</t>
        </is>
      </c>
      <c r="B5" t="inlineStr">
        <is>
          <t>CCRU</t>
        </is>
      </c>
      <c r="C5" t="n">
        <v>0</v>
      </c>
      <c r="D5" t="n">
        <v>3.09</v>
      </c>
      <c r="E5" t="n">
        <v>1.57</v>
      </c>
      <c r="F5" t="n">
        <v>1.96</v>
      </c>
      <c r="G5" t="n">
        <v>5.05</v>
      </c>
      <c r="H5" t="n">
        <v>1</v>
      </c>
      <c r="I5" t="n">
        <v>3</v>
      </c>
      <c r="J5" t="n">
        <v>-1</v>
      </c>
      <c r="K5" t="n">
        <v>-1</v>
      </c>
      <c r="L5">
        <f>HYPERLINK("https://www.defined.fi/sol/BVoFXcjNSQ8fHGNc2aeS52rLXwag52PHK2aQJsrkpump?maker=E88UW4TnBWZwHGxbLbZwKM7MzP8sFKUa2uymWDWWBvHU","https://www.defined.fi/sol/BVoFXcjNSQ8fHGNc2aeS52rLXwag52PHK2aQJsrkpump?maker=E88UW4TnBWZwHGxbLbZwKM7MzP8sFKUa2uymWDWWBvHU")</f>
        <v/>
      </c>
      <c r="M5">
        <f>HYPERLINK("https://dexscreener.com/solana/BVoFXcjNSQ8fHGNc2aeS52rLXwag52PHK2aQJsrkpump?maker=E88UW4TnBWZwHGxbLbZwKM7MzP8sFKUa2uymWDWWBvHU","https://dexscreener.com/solana/BVoFXcjNSQ8fHGNc2aeS52rLXwag52PHK2aQJsrkpump?maker=E88UW4TnBWZwHGxbLbZwKM7MzP8sFKUa2uymWDWWBvHU")</f>
        <v/>
      </c>
    </row>
    <row r="6">
      <c r="A6" t="inlineStr">
        <is>
          <t>2qjG3q1TSfEngXkMFaccbpgALxhprWTwbARqhMjvpump</t>
        </is>
      </c>
      <c r="B6" t="inlineStr">
        <is>
          <t>token</t>
        </is>
      </c>
      <c r="C6" t="n">
        <v>0</v>
      </c>
      <c r="D6" t="n">
        <v>-0.575</v>
      </c>
      <c r="E6" t="n">
        <v>-0.59</v>
      </c>
      <c r="F6" t="n">
        <v>0.976</v>
      </c>
      <c r="G6" t="n">
        <v>0.401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HYPERLINK("https://www.defined.fi/sol/2qjG3q1TSfEngXkMFaccbpgALxhprWTwbARqhMjvpump?maker=E88UW4TnBWZwHGxbLbZwKM7MzP8sFKUa2uymWDWWBvHU","https://www.defined.fi/sol/2qjG3q1TSfEngXkMFaccbpgALxhprWTwbARqhMjvpump?maker=E88UW4TnBWZwHGxbLbZwKM7MzP8sFKUa2uymWDWWBvHU")</f>
        <v/>
      </c>
      <c r="M6">
        <f>HYPERLINK("https://dexscreener.com/solana/2qjG3q1TSfEngXkMFaccbpgALxhprWTwbARqhMjvpump?maker=E88UW4TnBWZwHGxbLbZwKM7MzP8sFKUa2uymWDWWBvHU","https://dexscreener.com/solana/2qjG3q1TSfEngXkMFaccbpgALxhprWTwbARqhMjvpump?maker=E88UW4TnBWZwHGxbLbZwKM7MzP8sFKUa2uymWDWWBvHU")</f>
        <v/>
      </c>
    </row>
    <row r="7">
      <c r="A7" t="inlineStr">
        <is>
          <t>4DUMGk8R9YXCmuv22AvFTDRyusrEwj3bKcVzfajwpump</t>
        </is>
      </c>
      <c r="B7" t="inlineStr">
        <is>
          <t>GIRL</t>
        </is>
      </c>
      <c r="C7" t="n">
        <v>0</v>
      </c>
      <c r="D7" t="n">
        <v>2.76</v>
      </c>
      <c r="E7" t="n">
        <v>0.5600000000000001</v>
      </c>
      <c r="F7" t="n">
        <v>4.91</v>
      </c>
      <c r="G7" t="n">
        <v>7.67</v>
      </c>
      <c r="H7" t="n">
        <v>1</v>
      </c>
      <c r="I7" t="n">
        <v>3</v>
      </c>
      <c r="J7" t="n">
        <v>-1</v>
      </c>
      <c r="K7" t="n">
        <v>-1</v>
      </c>
      <c r="L7">
        <f>HYPERLINK("https://www.defined.fi/sol/4DUMGk8R9YXCmuv22AvFTDRyusrEwj3bKcVzfajwpump?maker=E88UW4TnBWZwHGxbLbZwKM7MzP8sFKUa2uymWDWWBvHU","https://www.defined.fi/sol/4DUMGk8R9YXCmuv22AvFTDRyusrEwj3bKcVzfajwpump?maker=E88UW4TnBWZwHGxbLbZwKM7MzP8sFKUa2uymWDWWBvHU")</f>
        <v/>
      </c>
      <c r="M7">
        <f>HYPERLINK("https://dexscreener.com/solana/4DUMGk8R9YXCmuv22AvFTDRyusrEwj3bKcVzfajwpump?maker=E88UW4TnBWZwHGxbLbZwKM7MzP8sFKUa2uymWDWWBvHU","https://dexscreener.com/solana/4DUMGk8R9YXCmuv22AvFTDRyusrEwj3bKcVzfajwpump?maker=E88UW4TnBWZwHGxbLbZwKM7MzP8sFKUa2uymWDWWBvHU")</f>
        <v/>
      </c>
    </row>
    <row r="8">
      <c r="A8" t="inlineStr">
        <is>
          <t>6NkP1AkM2nkG1UxUWcStcVfDmj5qgiASPLpVhtVH4ti9</t>
        </is>
      </c>
      <c r="B8" t="inlineStr">
        <is>
          <t>Hface</t>
        </is>
      </c>
      <c r="C8" t="n">
        <v>0</v>
      </c>
      <c r="D8" t="n">
        <v>-0.457</v>
      </c>
      <c r="E8" t="n">
        <v>-1</v>
      </c>
      <c r="F8" t="n">
        <v>0.746</v>
      </c>
      <c r="G8" t="n">
        <v>0.289</v>
      </c>
      <c r="H8" t="n">
        <v>1</v>
      </c>
      <c r="I8" t="n">
        <v>2</v>
      </c>
      <c r="J8" t="n">
        <v>-1</v>
      </c>
      <c r="K8" t="n">
        <v>-1</v>
      </c>
      <c r="L8">
        <f>HYPERLINK("https://www.defined.fi/sol/6NkP1AkM2nkG1UxUWcStcVfDmj5qgiASPLpVhtVH4ti9?maker=E88UW4TnBWZwHGxbLbZwKM7MzP8sFKUa2uymWDWWBvHU","https://www.defined.fi/sol/6NkP1AkM2nkG1UxUWcStcVfDmj5qgiASPLpVhtVH4ti9?maker=E88UW4TnBWZwHGxbLbZwKM7MzP8sFKUa2uymWDWWBvHU")</f>
        <v/>
      </c>
      <c r="M8">
        <f>HYPERLINK("https://dexscreener.com/solana/6NkP1AkM2nkG1UxUWcStcVfDmj5qgiASPLpVhtVH4ti9?maker=E88UW4TnBWZwHGxbLbZwKM7MzP8sFKUa2uymWDWWBvHU","https://dexscreener.com/solana/6NkP1AkM2nkG1UxUWcStcVfDmj5qgiASPLpVhtVH4ti9?maker=E88UW4TnBWZwHGxbLbZwKM7MzP8sFKUa2uymWDWWBvHU")</f>
        <v/>
      </c>
    </row>
    <row r="9">
      <c r="A9" t="inlineStr">
        <is>
          <t>9QD2oEzrMAnXkBkruNSKFnHzvPJ4bWkyrtVEwcyfpump</t>
        </is>
      </c>
      <c r="B9" t="inlineStr">
        <is>
          <t>thebes</t>
        </is>
      </c>
      <c r="C9" t="n">
        <v>0</v>
      </c>
      <c r="D9" t="n">
        <v>-1.53</v>
      </c>
      <c r="E9" t="n">
        <v>-0.62</v>
      </c>
      <c r="F9" t="n">
        <v>2.44</v>
      </c>
      <c r="G9" t="n">
        <v>0</v>
      </c>
      <c r="H9" t="n">
        <v>4</v>
      </c>
      <c r="I9" t="n">
        <v>0</v>
      </c>
      <c r="J9" t="n">
        <v>-1</v>
      </c>
      <c r="K9" t="n">
        <v>-1</v>
      </c>
      <c r="L9">
        <f>HYPERLINK("https://www.defined.fi/sol/9QD2oEzrMAnXkBkruNSKFnHzvPJ4bWkyrtVEwcyfpump?maker=E88UW4TnBWZwHGxbLbZwKM7MzP8sFKUa2uymWDWWBvHU","https://www.defined.fi/sol/9QD2oEzrMAnXkBkruNSKFnHzvPJ4bWkyrtVEwcyfpump?maker=E88UW4TnBWZwHGxbLbZwKM7MzP8sFKUa2uymWDWWBvHU")</f>
        <v/>
      </c>
      <c r="M9">
        <f>HYPERLINK("https://dexscreener.com/solana/9QD2oEzrMAnXkBkruNSKFnHzvPJ4bWkyrtVEwcyfpump?maker=E88UW4TnBWZwHGxbLbZwKM7MzP8sFKUa2uymWDWWBvHU","https://dexscreener.com/solana/9QD2oEzrMAnXkBkruNSKFnHzvPJ4bWkyrtVEwcyfpump?maker=E88UW4TnBWZwHGxbLbZwKM7MzP8sFKUa2uymWDWWBvHU")</f>
        <v/>
      </c>
    </row>
    <row r="10">
      <c r="A10" t="inlineStr">
        <is>
          <t>8QLTsTnPN4XxTP4ZU7osE4j5XpTmJWRDNQmjLzncpump</t>
        </is>
      </c>
      <c r="B10" t="inlineStr">
        <is>
          <t>BURZEN</t>
        </is>
      </c>
      <c r="C10" t="n">
        <v>0</v>
      </c>
      <c r="D10" t="n">
        <v>-3.35</v>
      </c>
      <c r="E10" t="n">
        <v>-0.49</v>
      </c>
      <c r="F10" t="n">
        <v>6.86</v>
      </c>
      <c r="G10" t="n">
        <v>0</v>
      </c>
      <c r="H10" t="n">
        <v>2</v>
      </c>
      <c r="I10" t="n">
        <v>0</v>
      </c>
      <c r="J10" t="n">
        <v>-1</v>
      </c>
      <c r="K10" t="n">
        <v>-1</v>
      </c>
      <c r="L10">
        <f>HYPERLINK("https://www.defined.fi/sol/8QLTsTnPN4XxTP4ZU7osE4j5XpTmJWRDNQmjLzncpump?maker=E88UW4TnBWZwHGxbLbZwKM7MzP8sFKUa2uymWDWWBvHU","https://www.defined.fi/sol/8QLTsTnPN4XxTP4ZU7osE4j5XpTmJWRDNQmjLzncpump?maker=E88UW4TnBWZwHGxbLbZwKM7MzP8sFKUa2uymWDWWBvHU")</f>
        <v/>
      </c>
      <c r="M10">
        <f>HYPERLINK("https://dexscreener.com/solana/8QLTsTnPN4XxTP4ZU7osE4j5XpTmJWRDNQmjLzncpump?maker=E88UW4TnBWZwHGxbLbZwKM7MzP8sFKUa2uymWDWWBvHU","https://dexscreener.com/solana/8QLTsTnPN4XxTP4ZU7osE4j5XpTmJWRDNQmjLzncpump?maker=E88UW4TnBWZwHGxbLbZwKM7MzP8sFKUa2uymWDWWBvHU")</f>
        <v/>
      </c>
    </row>
    <row r="11">
      <c r="A11" t="inlineStr">
        <is>
          <t>D57CP6MA7G5idNmxAuigU6W8uPeiGvDVuuwh4z2ypump</t>
        </is>
      </c>
      <c r="B11" t="inlineStr">
        <is>
          <t>LOOM</t>
        </is>
      </c>
      <c r="C11" t="n">
        <v>0</v>
      </c>
      <c r="D11" t="n">
        <v>-0.835</v>
      </c>
      <c r="E11" t="n">
        <v>-0.24</v>
      </c>
      <c r="F11" t="n">
        <v>3.44</v>
      </c>
      <c r="G11" t="n">
        <v>2.6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HYPERLINK("https://www.defined.fi/sol/D57CP6MA7G5idNmxAuigU6W8uPeiGvDVuuwh4z2ypump?maker=E88UW4TnBWZwHGxbLbZwKM7MzP8sFKUa2uymWDWWBvHU","https://www.defined.fi/sol/D57CP6MA7G5idNmxAuigU6W8uPeiGvDVuuwh4z2ypump?maker=E88UW4TnBWZwHGxbLbZwKM7MzP8sFKUa2uymWDWWBvHU")</f>
        <v/>
      </c>
      <c r="M11">
        <f>HYPERLINK("https://dexscreener.com/solana/D57CP6MA7G5idNmxAuigU6W8uPeiGvDVuuwh4z2ypump?maker=E88UW4TnBWZwHGxbLbZwKM7MzP8sFKUa2uymWDWWBvHU","https://dexscreener.com/solana/D57CP6MA7G5idNmxAuigU6W8uPeiGvDVuuwh4z2ypump?maker=E88UW4TnBWZwHGxbLbZwKM7MzP8sFKUa2uymWDWWBvHU")</f>
        <v/>
      </c>
    </row>
    <row r="12">
      <c r="A12" t="inlineStr">
        <is>
          <t>6w5CVYvoyi35hJjUPkzKLuLmCvitJ1qKUtVPwrbBpump</t>
        </is>
      </c>
      <c r="B12" t="inlineStr">
        <is>
          <t>DARKEN</t>
        </is>
      </c>
      <c r="C12" t="n">
        <v>0</v>
      </c>
      <c r="D12" t="n">
        <v>-0.785</v>
      </c>
      <c r="E12" t="n">
        <v>-0.71</v>
      </c>
      <c r="F12" t="n">
        <v>0.975</v>
      </c>
      <c r="G12" t="n">
        <v>0.313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HYPERLINK("https://www.defined.fi/sol/6w5CVYvoyi35hJjUPkzKLuLmCvitJ1qKUtVPwrbBpump?maker=E88UW4TnBWZwHGxbLbZwKM7MzP8sFKUa2uymWDWWBvHU","https://www.defined.fi/sol/6w5CVYvoyi35hJjUPkzKLuLmCvitJ1qKUtVPwrbBpump?maker=E88UW4TnBWZwHGxbLbZwKM7MzP8sFKUa2uymWDWWBvHU")</f>
        <v/>
      </c>
      <c r="M12">
        <f>HYPERLINK("https://dexscreener.com/solana/6w5CVYvoyi35hJjUPkzKLuLmCvitJ1qKUtVPwrbBpump?maker=E88UW4TnBWZwHGxbLbZwKM7MzP8sFKUa2uymWDWWBvHU","https://dexscreener.com/solana/6w5CVYvoyi35hJjUPkzKLuLmCvitJ1qKUtVPwrbBpump?maker=E88UW4TnBWZwHGxbLbZwKM7MzP8sFKUa2uymWDWWBvHU")</f>
        <v/>
      </c>
    </row>
    <row r="13">
      <c r="A13" t="inlineStr">
        <is>
          <t>ASYYqwd3opdXHmmK3KSDHrtB1gCmZzB8PA8QVbaB39Qx</t>
        </is>
      </c>
      <c r="B13" t="inlineStr">
        <is>
          <t>pmarca</t>
        </is>
      </c>
      <c r="C13" t="n">
        <v>0</v>
      </c>
      <c r="D13" t="n">
        <v>0.367</v>
      </c>
      <c r="E13" t="n">
        <v>0.12</v>
      </c>
      <c r="F13" t="n">
        <v>2.94</v>
      </c>
      <c r="G13" t="n">
        <v>3.31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HYPERLINK("https://www.defined.fi/sol/ASYYqwd3opdXHmmK3KSDHrtB1gCmZzB8PA8QVbaB39Qx?maker=E88UW4TnBWZwHGxbLbZwKM7MzP8sFKUa2uymWDWWBvHU","https://www.defined.fi/sol/ASYYqwd3opdXHmmK3KSDHrtB1gCmZzB8PA8QVbaB39Qx?maker=E88UW4TnBWZwHGxbLbZwKM7MzP8sFKUa2uymWDWWBvHU")</f>
        <v/>
      </c>
      <c r="M13">
        <f>HYPERLINK("https://dexscreener.com/solana/ASYYqwd3opdXHmmK3KSDHrtB1gCmZzB8PA8QVbaB39Qx?maker=E88UW4TnBWZwHGxbLbZwKM7MzP8sFKUa2uymWDWWBvHU","https://dexscreener.com/solana/ASYYqwd3opdXHmmK3KSDHrtB1gCmZzB8PA8QVbaB39Qx?maker=E88UW4TnBWZwHGxbLbZwKM7MzP8sFKUa2uymWDWWBvHU")</f>
        <v/>
      </c>
    </row>
    <row r="14">
      <c r="A14" t="inlineStr">
        <is>
          <t>HTYdC5YeGTZ88NA9h1WKzzamoXDcjRGxsjaeq4qjpump</t>
        </is>
      </c>
      <c r="B14" t="inlineStr">
        <is>
          <t>DOTS</t>
        </is>
      </c>
      <c r="C14" t="n">
        <v>0</v>
      </c>
      <c r="D14" t="n">
        <v>-0.234</v>
      </c>
      <c r="E14" t="n">
        <v>-0.08</v>
      </c>
      <c r="F14" t="n">
        <v>2.95</v>
      </c>
      <c r="G14" t="n">
        <v>2.72</v>
      </c>
      <c r="H14" t="n">
        <v>2</v>
      </c>
      <c r="I14" t="n">
        <v>3</v>
      </c>
      <c r="J14" t="n">
        <v>-1</v>
      </c>
      <c r="K14" t="n">
        <v>-1</v>
      </c>
      <c r="L14">
        <f>HYPERLINK("https://www.defined.fi/sol/HTYdC5YeGTZ88NA9h1WKzzamoXDcjRGxsjaeq4qjpump?maker=E88UW4TnBWZwHGxbLbZwKM7MzP8sFKUa2uymWDWWBvHU","https://www.defined.fi/sol/HTYdC5YeGTZ88NA9h1WKzzamoXDcjRGxsjaeq4qjpump?maker=E88UW4TnBWZwHGxbLbZwKM7MzP8sFKUa2uymWDWWBvHU")</f>
        <v/>
      </c>
      <c r="M14">
        <f>HYPERLINK("https://dexscreener.com/solana/HTYdC5YeGTZ88NA9h1WKzzamoXDcjRGxsjaeq4qjpump?maker=E88UW4TnBWZwHGxbLbZwKM7MzP8sFKUa2uymWDWWBvHU","https://dexscreener.com/solana/HTYdC5YeGTZ88NA9h1WKzzamoXDcjRGxsjaeq4qjpump?maker=E88UW4TnBWZwHGxbLbZwKM7MzP8sFKUa2uymWDWWBvHU")</f>
        <v/>
      </c>
    </row>
    <row r="15">
      <c r="A15" t="inlineStr">
        <is>
          <t>EHHAKzPZJhQy4fc7CTaJPFsetPgKnC6JNCdv6pqsQ7Ma</t>
        </is>
      </c>
      <c r="B15" t="inlineStr">
        <is>
          <t>21e8</t>
        </is>
      </c>
      <c r="C15" t="n">
        <v>0</v>
      </c>
      <c r="D15" t="n">
        <v>0.9350000000000001</v>
      </c>
      <c r="E15" t="n">
        <v>0.32</v>
      </c>
      <c r="F15" t="n">
        <v>2.95</v>
      </c>
      <c r="G15" t="n">
        <v>3.88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HYPERLINK("https://www.defined.fi/sol/EHHAKzPZJhQy4fc7CTaJPFsetPgKnC6JNCdv6pqsQ7Ma?maker=E88UW4TnBWZwHGxbLbZwKM7MzP8sFKUa2uymWDWWBvHU","https://www.defined.fi/sol/EHHAKzPZJhQy4fc7CTaJPFsetPgKnC6JNCdv6pqsQ7Ma?maker=E88UW4TnBWZwHGxbLbZwKM7MzP8sFKUa2uymWDWWBvHU")</f>
        <v/>
      </c>
      <c r="M15">
        <f>HYPERLINK("https://dexscreener.com/solana/EHHAKzPZJhQy4fc7CTaJPFsetPgKnC6JNCdv6pqsQ7Ma?maker=E88UW4TnBWZwHGxbLbZwKM7MzP8sFKUa2uymWDWWBvHU","https://dexscreener.com/solana/EHHAKzPZJhQy4fc7CTaJPFsetPgKnC6JNCdv6pqsQ7Ma?maker=E88UW4TnBWZwHGxbLbZwKM7MzP8sFKUa2uymWDWWBvHU")</f>
        <v/>
      </c>
    </row>
    <row r="16">
      <c r="A16" t="inlineStr">
        <is>
          <t>9Za5hA1XFyGBNbGNEJH7v411AXaW19WMhKaAvamUgT7T</t>
        </is>
      </c>
      <c r="B16" t="inlineStr">
        <is>
          <t>Elysium</t>
        </is>
      </c>
      <c r="C16" t="n">
        <v>0</v>
      </c>
      <c r="D16" t="n">
        <v>1.44</v>
      </c>
      <c r="E16" t="n">
        <v>0.49</v>
      </c>
      <c r="F16" t="n">
        <v>2.94</v>
      </c>
      <c r="G16" t="n">
        <v>4.38</v>
      </c>
      <c r="H16" t="n">
        <v>1</v>
      </c>
      <c r="I16" t="n">
        <v>4</v>
      </c>
      <c r="J16" t="n">
        <v>-1</v>
      </c>
      <c r="K16" t="n">
        <v>-1</v>
      </c>
      <c r="L16">
        <f>HYPERLINK("https://www.defined.fi/sol/9Za5hA1XFyGBNbGNEJH7v411AXaW19WMhKaAvamUgT7T?maker=E88UW4TnBWZwHGxbLbZwKM7MzP8sFKUa2uymWDWWBvHU","https://www.defined.fi/sol/9Za5hA1XFyGBNbGNEJH7v411AXaW19WMhKaAvamUgT7T?maker=E88UW4TnBWZwHGxbLbZwKM7MzP8sFKUa2uymWDWWBvHU")</f>
        <v/>
      </c>
      <c r="M16">
        <f>HYPERLINK("https://dexscreener.com/solana/9Za5hA1XFyGBNbGNEJH7v411AXaW19WMhKaAvamUgT7T?maker=E88UW4TnBWZwHGxbLbZwKM7MzP8sFKUa2uymWDWWBvHU","https://dexscreener.com/solana/9Za5hA1XFyGBNbGNEJH7v411AXaW19WMhKaAvamUgT7T?maker=E88UW4TnBWZwHGxbLbZwKM7MzP8sFKUa2uymWDWWBvHU")</f>
        <v/>
      </c>
    </row>
    <row r="17">
      <c r="A17" t="inlineStr">
        <is>
          <t>EJMNLsLodt9ytfE5E8oKksdgnkDdU8gGYCKFpSUMpump</t>
        </is>
      </c>
      <c r="B17" t="inlineStr">
        <is>
          <t>FUCKAI</t>
        </is>
      </c>
      <c r="C17" t="n">
        <v>0</v>
      </c>
      <c r="D17" t="n">
        <v>-0.028</v>
      </c>
      <c r="E17" t="n">
        <v>-0.01</v>
      </c>
      <c r="F17" t="n">
        <v>2.95</v>
      </c>
      <c r="G17" t="n">
        <v>2.92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HYPERLINK("https://www.defined.fi/sol/EJMNLsLodt9ytfE5E8oKksdgnkDdU8gGYCKFpSUMpump?maker=E88UW4TnBWZwHGxbLbZwKM7MzP8sFKUa2uymWDWWBvHU","https://www.defined.fi/sol/EJMNLsLodt9ytfE5E8oKksdgnkDdU8gGYCKFpSUMpump?maker=E88UW4TnBWZwHGxbLbZwKM7MzP8sFKUa2uymWDWWBvHU")</f>
        <v/>
      </c>
      <c r="M17">
        <f>HYPERLINK("https://dexscreener.com/solana/EJMNLsLodt9ytfE5E8oKksdgnkDdU8gGYCKFpSUMpump?maker=E88UW4TnBWZwHGxbLbZwKM7MzP8sFKUa2uymWDWWBvHU","https://dexscreener.com/solana/EJMNLsLodt9ytfE5E8oKksdgnkDdU8gGYCKFpSUMpump?maker=E88UW4TnBWZwHGxbLbZwKM7MzP8sFKUa2uymWDWWBvHU")</f>
        <v/>
      </c>
    </row>
    <row r="18">
      <c r="A18" t="inlineStr">
        <is>
          <t>EwDw33fuey7WLu1hF8kJiybccDhhgD1uugUZbaRKpump</t>
        </is>
      </c>
      <c r="B18" t="inlineStr">
        <is>
          <t>a/sol</t>
        </is>
      </c>
      <c r="C18" t="n">
        <v>0</v>
      </c>
      <c r="D18" t="n">
        <v>0.094</v>
      </c>
      <c r="E18" t="n">
        <v>0.02</v>
      </c>
      <c r="F18" t="n">
        <v>5.99</v>
      </c>
      <c r="G18" t="n">
        <v>6.09</v>
      </c>
      <c r="H18" t="n">
        <v>3</v>
      </c>
      <c r="I18" t="n">
        <v>4</v>
      </c>
      <c r="J18" t="n">
        <v>-1</v>
      </c>
      <c r="K18" t="n">
        <v>-1</v>
      </c>
      <c r="L18">
        <f>HYPERLINK("https://www.defined.fi/sol/EwDw33fuey7WLu1hF8kJiybccDhhgD1uugUZbaRKpump?maker=E88UW4TnBWZwHGxbLbZwKM7MzP8sFKUa2uymWDWWBvHU","https://www.defined.fi/sol/EwDw33fuey7WLu1hF8kJiybccDhhgD1uugUZbaRKpump?maker=E88UW4TnBWZwHGxbLbZwKM7MzP8sFKUa2uymWDWWBvHU")</f>
        <v/>
      </c>
      <c r="M18">
        <f>HYPERLINK("https://dexscreener.com/solana/EwDw33fuey7WLu1hF8kJiybccDhhgD1uugUZbaRKpump?maker=E88UW4TnBWZwHGxbLbZwKM7MzP8sFKUa2uymWDWWBvHU","https://dexscreener.com/solana/EwDw33fuey7WLu1hF8kJiybccDhhgD1uugUZbaRKpump?maker=E88UW4TnBWZwHGxbLbZwKM7MzP8sFKUa2uymWDWWBvHU")</f>
        <v/>
      </c>
    </row>
    <row r="19">
      <c r="A19" t="inlineStr">
        <is>
          <t>A3gkTg9Ap1bS5C8EXxs9jCUrxMWqbEEMCbu2Eg8Apump</t>
        </is>
      </c>
      <c r="B19" t="inlineStr">
        <is>
          <t>GFHFMSV69</t>
        </is>
      </c>
      <c r="C19" t="n">
        <v>0</v>
      </c>
      <c r="D19" t="n">
        <v>-0.904</v>
      </c>
      <c r="E19" t="n">
        <v>-0.88</v>
      </c>
      <c r="F19" t="n">
        <v>1.03</v>
      </c>
      <c r="G19" t="n">
        <v>0</v>
      </c>
      <c r="H19" t="n">
        <v>1</v>
      </c>
      <c r="I19" t="n">
        <v>0</v>
      </c>
      <c r="J19" t="n">
        <v>-1</v>
      </c>
      <c r="K19" t="n">
        <v>-1</v>
      </c>
      <c r="L19">
        <f>HYPERLINK("https://www.defined.fi/sol/A3gkTg9Ap1bS5C8EXxs9jCUrxMWqbEEMCbu2Eg8Apump?maker=E88UW4TnBWZwHGxbLbZwKM7MzP8sFKUa2uymWDWWBvHU","https://www.defined.fi/sol/A3gkTg9Ap1bS5C8EXxs9jCUrxMWqbEEMCbu2Eg8Apump?maker=E88UW4TnBWZwHGxbLbZwKM7MzP8sFKUa2uymWDWWBvHU")</f>
        <v/>
      </c>
      <c r="M19">
        <f>HYPERLINK("https://dexscreener.com/solana/A3gkTg9Ap1bS5C8EXxs9jCUrxMWqbEEMCbu2Eg8Apump?maker=E88UW4TnBWZwHGxbLbZwKM7MzP8sFKUa2uymWDWWBvHU","https://dexscreener.com/solana/A3gkTg9Ap1bS5C8EXxs9jCUrxMWqbEEMCbu2Eg8Apump?maker=E88UW4TnBWZwHGxbLbZwKM7MzP8sFKUa2uymWDWWBvHU")</f>
        <v/>
      </c>
    </row>
    <row r="20">
      <c r="A20" t="inlineStr">
        <is>
          <t>2ethCk5mPeevYBnWYMMffVmg46iLrKNLGRU75So6pump</t>
        </is>
      </c>
      <c r="B20" t="inlineStr">
        <is>
          <t>TTP</t>
        </is>
      </c>
      <c r="C20" t="n">
        <v>0</v>
      </c>
      <c r="D20" t="n">
        <v>0.135</v>
      </c>
      <c r="E20" t="n">
        <v>0.18</v>
      </c>
      <c r="F20" t="n">
        <v>0.745</v>
      </c>
      <c r="G20" t="n">
        <v>0.88</v>
      </c>
      <c r="H20" t="n">
        <v>1</v>
      </c>
      <c r="I20" t="n">
        <v>2</v>
      </c>
      <c r="J20" t="n">
        <v>-1</v>
      </c>
      <c r="K20" t="n">
        <v>-1</v>
      </c>
      <c r="L20">
        <f>HYPERLINK("https://www.defined.fi/sol/2ethCk5mPeevYBnWYMMffVmg46iLrKNLGRU75So6pump?maker=E88UW4TnBWZwHGxbLbZwKM7MzP8sFKUa2uymWDWWBvHU","https://www.defined.fi/sol/2ethCk5mPeevYBnWYMMffVmg46iLrKNLGRU75So6pump?maker=E88UW4TnBWZwHGxbLbZwKM7MzP8sFKUa2uymWDWWBvHU")</f>
        <v/>
      </c>
      <c r="M20">
        <f>HYPERLINK("https://dexscreener.com/solana/2ethCk5mPeevYBnWYMMffVmg46iLrKNLGRU75So6pump?maker=E88UW4TnBWZwHGxbLbZwKM7MzP8sFKUa2uymWDWWBvHU","https://dexscreener.com/solana/2ethCk5mPeevYBnWYMMffVmg46iLrKNLGRU75So6pump?maker=E88UW4TnBWZwHGxbLbZwKM7MzP8sFKUa2uymWDWWBvHU")</f>
        <v/>
      </c>
    </row>
    <row r="21">
      <c r="A21" t="inlineStr">
        <is>
          <t>FabjHjc1druUQoHVtudpNiCpnf73rtLzMkRM1b5NSbb6</t>
        </is>
      </c>
      <c r="B21" t="inlineStr">
        <is>
          <t>D/ACC</t>
        </is>
      </c>
      <c r="C21" t="n">
        <v>0</v>
      </c>
      <c r="D21" t="n">
        <v>0.8</v>
      </c>
      <c r="E21" t="n">
        <v>0.41</v>
      </c>
      <c r="F21" t="n">
        <v>1.97</v>
      </c>
      <c r="G21" t="n">
        <v>2.77</v>
      </c>
      <c r="H21" t="n">
        <v>1</v>
      </c>
      <c r="I21" t="n">
        <v>2</v>
      </c>
      <c r="J21" t="n">
        <v>-1</v>
      </c>
      <c r="K21" t="n">
        <v>-1</v>
      </c>
      <c r="L21">
        <f>HYPERLINK("https://www.defined.fi/sol/FabjHjc1druUQoHVtudpNiCpnf73rtLzMkRM1b5NSbb6?maker=E88UW4TnBWZwHGxbLbZwKM7MzP8sFKUa2uymWDWWBvHU","https://www.defined.fi/sol/FabjHjc1druUQoHVtudpNiCpnf73rtLzMkRM1b5NSbb6?maker=E88UW4TnBWZwHGxbLbZwKM7MzP8sFKUa2uymWDWWBvHU")</f>
        <v/>
      </c>
      <c r="M21">
        <f>HYPERLINK("https://dexscreener.com/solana/FabjHjc1druUQoHVtudpNiCpnf73rtLzMkRM1b5NSbb6?maker=E88UW4TnBWZwHGxbLbZwKM7MzP8sFKUa2uymWDWWBvHU","https://dexscreener.com/solana/FabjHjc1druUQoHVtudpNiCpnf73rtLzMkRM1b5NSbb6?maker=E88UW4TnBWZwHGxbLbZwKM7MzP8sFKUa2uymWDWWBvHU")</f>
        <v/>
      </c>
    </row>
    <row r="22">
      <c r="A22" t="inlineStr">
        <is>
          <t>Gc6713SzCC4xTDX7rKNKYTh7SCcSTMCBumSxBRavpump</t>
        </is>
      </c>
      <c r="B22" t="inlineStr">
        <is>
          <t>CURSED</t>
        </is>
      </c>
      <c r="C22" t="n">
        <v>0</v>
      </c>
      <c r="D22" t="n">
        <v>1.45</v>
      </c>
      <c r="E22" t="n">
        <v>0.3</v>
      </c>
      <c r="F22" t="n">
        <v>4.9</v>
      </c>
      <c r="G22" t="n">
        <v>6.29</v>
      </c>
      <c r="H22" t="n">
        <v>2</v>
      </c>
      <c r="I22" t="n">
        <v>4</v>
      </c>
      <c r="J22" t="n">
        <v>-1</v>
      </c>
      <c r="K22" t="n">
        <v>-1</v>
      </c>
      <c r="L22">
        <f>HYPERLINK("https://www.defined.fi/sol/Gc6713SzCC4xTDX7rKNKYTh7SCcSTMCBumSxBRavpump?maker=E88UW4TnBWZwHGxbLbZwKM7MzP8sFKUa2uymWDWWBvHU","https://www.defined.fi/sol/Gc6713SzCC4xTDX7rKNKYTh7SCcSTMCBumSxBRavpump?maker=E88UW4TnBWZwHGxbLbZwKM7MzP8sFKUa2uymWDWWBvHU")</f>
        <v/>
      </c>
      <c r="M22">
        <f>HYPERLINK("https://dexscreener.com/solana/Gc6713SzCC4xTDX7rKNKYTh7SCcSTMCBumSxBRavpump?maker=E88UW4TnBWZwHGxbLbZwKM7MzP8sFKUa2uymWDWWBvHU","https://dexscreener.com/solana/Gc6713SzCC4xTDX7rKNKYTh7SCcSTMCBumSxBRavpump?maker=E88UW4TnBWZwHGxbLbZwKM7MzP8sFKUa2uymWDWWBvHU")</f>
        <v/>
      </c>
    </row>
    <row r="23">
      <c r="A23" t="inlineStr">
        <is>
          <t>HzhhfexEbj3dnVr55mBhiq4Zzh7kSQdDWdjxrMX3pump</t>
        </is>
      </c>
      <c r="B23" t="inlineStr">
        <is>
          <t>EACC</t>
        </is>
      </c>
      <c r="C23" t="n">
        <v>0</v>
      </c>
      <c r="D23" t="n">
        <v>5.76</v>
      </c>
      <c r="E23" t="n">
        <v>0.73</v>
      </c>
      <c r="F23" t="n">
        <v>7.86</v>
      </c>
      <c r="G23" t="n">
        <v>13.62</v>
      </c>
      <c r="H23" t="n">
        <v>2</v>
      </c>
      <c r="I23" t="n">
        <v>8</v>
      </c>
      <c r="J23" t="n">
        <v>-1</v>
      </c>
      <c r="K23" t="n">
        <v>-1</v>
      </c>
      <c r="L23">
        <f>HYPERLINK("https://www.defined.fi/sol/HzhhfexEbj3dnVr55mBhiq4Zzh7kSQdDWdjxrMX3pump?maker=E88UW4TnBWZwHGxbLbZwKM7MzP8sFKUa2uymWDWWBvHU","https://www.defined.fi/sol/HzhhfexEbj3dnVr55mBhiq4Zzh7kSQdDWdjxrMX3pump?maker=E88UW4TnBWZwHGxbLbZwKM7MzP8sFKUa2uymWDWWBvHU")</f>
        <v/>
      </c>
      <c r="M23">
        <f>HYPERLINK("https://dexscreener.com/solana/HzhhfexEbj3dnVr55mBhiq4Zzh7kSQdDWdjxrMX3pump?maker=E88UW4TnBWZwHGxbLbZwKM7MzP8sFKUa2uymWDWWBvHU","https://dexscreener.com/solana/HzhhfexEbj3dnVr55mBhiq4Zzh7kSQdDWdjxrMX3pump?maker=E88UW4TnBWZwHGxbLbZwKM7MzP8sFKUa2uymWDWWBvHU")</f>
        <v/>
      </c>
    </row>
    <row r="24">
      <c r="A24" t="inlineStr">
        <is>
          <t>DscQBRRZx6YQEX2puhgzfv2ohR1VqYwBg1PFKsqzpump</t>
        </is>
      </c>
      <c r="B24" t="inlineStr">
        <is>
          <t>LISA</t>
        </is>
      </c>
      <c r="C24" t="n">
        <v>0</v>
      </c>
      <c r="D24" t="n">
        <v>-1.92</v>
      </c>
      <c r="E24" t="n">
        <v>-0.97</v>
      </c>
      <c r="F24" t="n">
        <v>1.97</v>
      </c>
      <c r="G24" t="n">
        <v>0</v>
      </c>
      <c r="H24" t="n">
        <v>1</v>
      </c>
      <c r="I24" t="n">
        <v>0</v>
      </c>
      <c r="J24" t="n">
        <v>-1</v>
      </c>
      <c r="K24" t="n">
        <v>-1</v>
      </c>
      <c r="L24">
        <f>HYPERLINK("https://www.defined.fi/sol/DscQBRRZx6YQEX2puhgzfv2ohR1VqYwBg1PFKsqzpump?maker=E88UW4TnBWZwHGxbLbZwKM7MzP8sFKUa2uymWDWWBvHU","https://www.defined.fi/sol/DscQBRRZx6YQEX2puhgzfv2ohR1VqYwBg1PFKsqzpump?maker=E88UW4TnBWZwHGxbLbZwKM7MzP8sFKUa2uymWDWWBvHU")</f>
        <v/>
      </c>
      <c r="M24">
        <f>HYPERLINK("https://dexscreener.com/solana/DscQBRRZx6YQEX2puhgzfv2ohR1VqYwBg1PFKsqzpump?maker=E88UW4TnBWZwHGxbLbZwKM7MzP8sFKUa2uymWDWWBvHU","https://dexscreener.com/solana/DscQBRRZx6YQEX2puhgzfv2ohR1VqYwBg1PFKsqzpump?maker=E88UW4TnBWZwHGxbLbZwKM7MzP8sFKUa2uymWDWWBvHU")</f>
        <v/>
      </c>
    </row>
    <row r="25">
      <c r="A25" t="inlineStr">
        <is>
          <t>92wuGwwgHHNCXMCxrPsWHsCsECcDAdxQzXeLq5rNpump</t>
        </is>
      </c>
      <c r="B25" t="inlineStr">
        <is>
          <t>mu</t>
        </is>
      </c>
      <c r="C25" t="n">
        <v>0</v>
      </c>
      <c r="D25" t="n">
        <v>-0.283</v>
      </c>
      <c r="E25" t="n">
        <v>-0.04</v>
      </c>
      <c r="F25" t="n">
        <v>6.92</v>
      </c>
      <c r="G25" t="n">
        <v>6.55</v>
      </c>
      <c r="H25" t="n">
        <v>3</v>
      </c>
      <c r="I25" t="n">
        <v>1</v>
      </c>
      <c r="J25" t="n">
        <v>-1</v>
      </c>
      <c r="K25" t="n">
        <v>-1</v>
      </c>
      <c r="L25">
        <f>HYPERLINK("https://www.defined.fi/sol/92wuGwwgHHNCXMCxrPsWHsCsECcDAdxQzXeLq5rNpump?maker=E88UW4TnBWZwHGxbLbZwKM7MzP8sFKUa2uymWDWWBvHU","https://www.defined.fi/sol/92wuGwwgHHNCXMCxrPsWHsCsECcDAdxQzXeLq5rNpump?maker=E88UW4TnBWZwHGxbLbZwKM7MzP8sFKUa2uymWDWWBvHU")</f>
        <v/>
      </c>
      <c r="M25">
        <f>HYPERLINK("https://dexscreener.com/solana/92wuGwwgHHNCXMCxrPsWHsCsECcDAdxQzXeLq5rNpump?maker=E88UW4TnBWZwHGxbLbZwKM7MzP8sFKUa2uymWDWWBvHU","https://dexscreener.com/solana/92wuGwwgHHNCXMCxrPsWHsCsECcDAdxQzXeLq5rNpump?maker=E88UW4TnBWZwHGxbLbZwKM7MzP8sFKUa2uymWDWWBvHU")</f>
        <v/>
      </c>
    </row>
    <row r="26">
      <c r="A26" t="inlineStr">
        <is>
          <t>LBkz8mkiyhNeJspzs6rtFYrSc62j369kahEGuuNtYo5</t>
        </is>
      </c>
      <c r="B26" t="inlineStr">
        <is>
          <t>TTT</t>
        </is>
      </c>
      <c r="C26" t="n">
        <v>0</v>
      </c>
      <c r="D26" t="n">
        <v>-1.72</v>
      </c>
      <c r="E26" t="n">
        <v>-0.87</v>
      </c>
      <c r="F26" t="n">
        <v>1.98</v>
      </c>
      <c r="G26" t="n">
        <v>0</v>
      </c>
      <c r="H26" t="n">
        <v>1</v>
      </c>
      <c r="I26" t="n">
        <v>0</v>
      </c>
      <c r="J26" t="n">
        <v>-1</v>
      </c>
      <c r="K26" t="n">
        <v>-1</v>
      </c>
      <c r="L26">
        <f>HYPERLINK("https://www.defined.fi/sol/LBkz8mkiyhNeJspzs6rtFYrSc62j369kahEGuuNtYo5?maker=E88UW4TnBWZwHGxbLbZwKM7MzP8sFKUa2uymWDWWBvHU","https://www.defined.fi/sol/LBkz8mkiyhNeJspzs6rtFYrSc62j369kahEGuuNtYo5?maker=E88UW4TnBWZwHGxbLbZwKM7MzP8sFKUa2uymWDWWBvHU")</f>
        <v/>
      </c>
      <c r="M26">
        <f>HYPERLINK("https://dexscreener.com/solana/LBkz8mkiyhNeJspzs6rtFYrSc62j369kahEGuuNtYo5?maker=E88UW4TnBWZwHGxbLbZwKM7MzP8sFKUa2uymWDWWBvHU","https://dexscreener.com/solana/LBkz8mkiyhNeJspzs6rtFYrSc62j369kahEGuuNtYo5?maker=E88UW4TnBWZwHGxbLbZwKM7MzP8sFKUa2uymWDWWBvHU")</f>
        <v/>
      </c>
    </row>
    <row r="27">
      <c r="A27" t="inlineStr">
        <is>
          <t>37CznFVFQEwRnpQ15MuLEovzLzZ3xRgeQw1Zpivkpump</t>
        </is>
      </c>
      <c r="B27" t="inlineStr">
        <is>
          <t>holywhore</t>
        </is>
      </c>
      <c r="C27" t="n">
        <v>0</v>
      </c>
      <c r="D27" t="n">
        <v>-1.04</v>
      </c>
      <c r="E27" t="n">
        <v>-0.85</v>
      </c>
      <c r="F27" t="n">
        <v>1.22</v>
      </c>
      <c r="G27" t="n">
        <v>0</v>
      </c>
      <c r="H27" t="n">
        <v>1</v>
      </c>
      <c r="I27" t="n">
        <v>0</v>
      </c>
      <c r="J27" t="n">
        <v>-1</v>
      </c>
      <c r="K27" t="n">
        <v>-1</v>
      </c>
      <c r="L27">
        <f>HYPERLINK("https://www.defined.fi/sol/37CznFVFQEwRnpQ15MuLEovzLzZ3xRgeQw1Zpivkpump?maker=E88UW4TnBWZwHGxbLbZwKM7MzP8sFKUa2uymWDWWBvHU","https://www.defined.fi/sol/37CznFVFQEwRnpQ15MuLEovzLzZ3xRgeQw1Zpivkpump?maker=E88UW4TnBWZwHGxbLbZwKM7MzP8sFKUa2uymWDWWBvHU")</f>
        <v/>
      </c>
      <c r="M27">
        <f>HYPERLINK("https://dexscreener.com/solana/37CznFVFQEwRnpQ15MuLEovzLzZ3xRgeQw1Zpivkpump?maker=E88UW4TnBWZwHGxbLbZwKM7MzP8sFKUa2uymWDWWBvHU","https://dexscreener.com/solana/37CznFVFQEwRnpQ15MuLEovzLzZ3xRgeQw1Zpivkpump?maker=E88UW4TnBWZwHGxbLbZwKM7MzP8sFKUa2uymWDWWBvHU")</f>
        <v/>
      </c>
    </row>
    <row r="28">
      <c r="A28" t="inlineStr">
        <is>
          <t>dFVMDELpHeSL4CfCmNiuGS6XRyxSAgP7AwW266Lpump</t>
        </is>
      </c>
      <c r="B28" t="inlineStr">
        <is>
          <t>cog/acc</t>
        </is>
      </c>
      <c r="C28" t="n">
        <v>0</v>
      </c>
      <c r="D28" t="n">
        <v>0.878</v>
      </c>
      <c r="E28" t="n">
        <v>0.9</v>
      </c>
      <c r="F28" t="n">
        <v>0.975</v>
      </c>
      <c r="G28" t="n">
        <v>1.85</v>
      </c>
      <c r="H28" t="n">
        <v>1</v>
      </c>
      <c r="I28" t="n">
        <v>2</v>
      </c>
      <c r="J28" t="n">
        <v>-1</v>
      </c>
      <c r="K28" t="n">
        <v>-1</v>
      </c>
      <c r="L28">
        <f>HYPERLINK("https://www.defined.fi/sol/dFVMDELpHeSL4CfCmNiuGS6XRyxSAgP7AwW266Lpump?maker=E88UW4TnBWZwHGxbLbZwKM7MzP8sFKUa2uymWDWWBvHU","https://www.defined.fi/sol/dFVMDELpHeSL4CfCmNiuGS6XRyxSAgP7AwW266Lpump?maker=E88UW4TnBWZwHGxbLbZwKM7MzP8sFKUa2uymWDWWBvHU")</f>
        <v/>
      </c>
      <c r="M28">
        <f>HYPERLINK("https://dexscreener.com/solana/dFVMDELpHeSL4CfCmNiuGS6XRyxSAgP7AwW266Lpump?maker=E88UW4TnBWZwHGxbLbZwKM7MzP8sFKUa2uymWDWWBvHU","https://dexscreener.com/solana/dFVMDELpHeSL4CfCmNiuGS6XRyxSAgP7AwW266Lpump?maker=E88UW4TnBWZwHGxbLbZwKM7MzP8sFKUa2uymWDWWBvHU")</f>
        <v/>
      </c>
    </row>
    <row r="29">
      <c r="A29" t="inlineStr">
        <is>
          <t>DGNPWhLVfkEJX16jH25c6y3jQWsdVXKPFx2tD3i9pump</t>
        </is>
      </c>
      <c r="B29" t="inlineStr">
        <is>
          <t>HPMOR</t>
        </is>
      </c>
      <c r="C29" t="n">
        <v>0</v>
      </c>
      <c r="D29" t="n">
        <v>0.641</v>
      </c>
      <c r="E29" t="n">
        <v>0.33</v>
      </c>
      <c r="F29" t="n">
        <v>1.95</v>
      </c>
      <c r="G29" t="n">
        <v>2.59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HYPERLINK("https://www.defined.fi/sol/DGNPWhLVfkEJX16jH25c6y3jQWsdVXKPFx2tD3i9pump?maker=E88UW4TnBWZwHGxbLbZwKM7MzP8sFKUa2uymWDWWBvHU","https://www.defined.fi/sol/DGNPWhLVfkEJX16jH25c6y3jQWsdVXKPFx2tD3i9pump?maker=E88UW4TnBWZwHGxbLbZwKM7MzP8sFKUa2uymWDWWBvHU")</f>
        <v/>
      </c>
      <c r="M29">
        <f>HYPERLINK("https://dexscreener.com/solana/DGNPWhLVfkEJX16jH25c6y3jQWsdVXKPFx2tD3i9pump?maker=E88UW4TnBWZwHGxbLbZwKM7MzP8sFKUa2uymWDWWBvHU","https://dexscreener.com/solana/DGNPWhLVfkEJX16jH25c6y3jQWsdVXKPFx2tD3i9pump?maker=E88UW4TnBWZwHGxbLbZwKM7MzP8sFKUa2uymWDWWBvHU")</f>
        <v/>
      </c>
    </row>
    <row r="30">
      <c r="A30" t="inlineStr">
        <is>
          <t>2TcXmVvD288B2EaRczyx8Ho5N6NbFtciUPEr2mQv9URy</t>
        </is>
      </c>
      <c r="B30" t="inlineStr">
        <is>
          <t>WeAreAllAi</t>
        </is>
      </c>
      <c r="C30" t="n">
        <v>0</v>
      </c>
      <c r="D30" t="n">
        <v>-1.63</v>
      </c>
      <c r="E30" t="n">
        <v>-0.42</v>
      </c>
      <c r="F30" t="n">
        <v>3.89</v>
      </c>
      <c r="G30" t="n">
        <v>0</v>
      </c>
      <c r="H30" t="n">
        <v>4</v>
      </c>
      <c r="I30" t="n">
        <v>0</v>
      </c>
      <c r="J30" t="n">
        <v>-1</v>
      </c>
      <c r="K30" t="n">
        <v>-1</v>
      </c>
      <c r="L30">
        <f>HYPERLINK("https://www.defined.fi/sol/2TcXmVvD288B2EaRczyx8Ho5N6NbFtciUPEr2mQv9URy?maker=E88UW4TnBWZwHGxbLbZwKM7MzP8sFKUa2uymWDWWBvHU","https://www.defined.fi/sol/2TcXmVvD288B2EaRczyx8Ho5N6NbFtciUPEr2mQv9URy?maker=E88UW4TnBWZwHGxbLbZwKM7MzP8sFKUa2uymWDWWBvHU")</f>
        <v/>
      </c>
      <c r="M30">
        <f>HYPERLINK("https://dexscreener.com/solana/2TcXmVvD288B2EaRczyx8Ho5N6NbFtciUPEr2mQv9URy?maker=E88UW4TnBWZwHGxbLbZwKM7MzP8sFKUa2uymWDWWBvHU","https://dexscreener.com/solana/2TcXmVvD288B2EaRczyx8Ho5N6NbFtciUPEr2mQv9URy?maker=E88UW4TnBWZwHGxbLbZwKM7MzP8sFKUa2uymWDWWBvHU")</f>
        <v/>
      </c>
    </row>
    <row r="31">
      <c r="A31" t="inlineStr">
        <is>
          <t>CZRjWZmZqovS3aCxezPTM1BraGwYTNo22ixf4uxnpump</t>
        </is>
      </c>
      <c r="B31" t="inlineStr">
        <is>
          <t>Sol</t>
        </is>
      </c>
      <c r="C31" t="n">
        <v>0</v>
      </c>
      <c r="D31" t="n">
        <v>-0.07199999999999999</v>
      </c>
      <c r="E31" t="n">
        <v>-0.15</v>
      </c>
      <c r="F31" t="n">
        <v>0.485</v>
      </c>
      <c r="G31" t="n">
        <v>0.413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HYPERLINK("https://www.defined.fi/sol/CZRjWZmZqovS3aCxezPTM1BraGwYTNo22ixf4uxnpump?maker=E88UW4TnBWZwHGxbLbZwKM7MzP8sFKUa2uymWDWWBvHU","https://www.defined.fi/sol/CZRjWZmZqovS3aCxezPTM1BraGwYTNo22ixf4uxnpump?maker=E88UW4TnBWZwHGxbLbZwKM7MzP8sFKUa2uymWDWWBvHU")</f>
        <v/>
      </c>
      <c r="M31">
        <f>HYPERLINK("https://dexscreener.com/solana/CZRjWZmZqovS3aCxezPTM1BraGwYTNo22ixf4uxnpump?maker=E88UW4TnBWZwHGxbLbZwKM7MzP8sFKUa2uymWDWWBvHU","https://dexscreener.com/solana/CZRjWZmZqovS3aCxezPTM1BraGwYTNo22ixf4uxnpump?maker=E88UW4TnBWZwHGxbLbZwKM7MzP8sFKUa2uymWDWWBvHU")</f>
        <v/>
      </c>
    </row>
    <row r="32">
      <c r="A32" t="inlineStr">
        <is>
          <t>7BgPsAGkLuEDSnJA2AtMBxiYtTwMFrwwBirFPr4jpump</t>
        </is>
      </c>
      <c r="B32" t="inlineStr">
        <is>
          <t>TCOS</t>
        </is>
      </c>
      <c r="C32" t="n">
        <v>0</v>
      </c>
      <c r="D32" t="n">
        <v>-1.58</v>
      </c>
      <c r="E32" t="n">
        <v>-0.8100000000000001</v>
      </c>
      <c r="F32" t="n">
        <v>1.95</v>
      </c>
      <c r="G32" t="n">
        <v>0.372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HYPERLINK("https://www.defined.fi/sol/7BgPsAGkLuEDSnJA2AtMBxiYtTwMFrwwBirFPr4jpump?maker=E88UW4TnBWZwHGxbLbZwKM7MzP8sFKUa2uymWDWWBvHU","https://www.defined.fi/sol/7BgPsAGkLuEDSnJA2AtMBxiYtTwMFrwwBirFPr4jpump?maker=E88UW4TnBWZwHGxbLbZwKM7MzP8sFKUa2uymWDWWBvHU")</f>
        <v/>
      </c>
      <c r="M32">
        <f>HYPERLINK("https://dexscreener.com/solana/7BgPsAGkLuEDSnJA2AtMBxiYtTwMFrwwBirFPr4jpump?maker=E88UW4TnBWZwHGxbLbZwKM7MzP8sFKUa2uymWDWWBvHU","https://dexscreener.com/solana/7BgPsAGkLuEDSnJA2AtMBxiYtTwMFrwwBirFPr4jpump?maker=E88UW4TnBWZwHGxbLbZwKM7MzP8sFKUa2uymWDWWBvHU")</f>
        <v/>
      </c>
    </row>
    <row r="33">
      <c r="A33" t="inlineStr">
        <is>
          <t>8hEhsv2YZm6PDbZvaErTLXJi8PVCnp74TiimJgjPXfvb</t>
        </is>
      </c>
      <c r="B33" t="inlineStr">
        <is>
          <t>LIFE</t>
        </is>
      </c>
      <c r="C33" t="n">
        <v>1</v>
      </c>
      <c r="D33" t="n">
        <v>-0.58</v>
      </c>
      <c r="E33" t="n">
        <v>-1</v>
      </c>
      <c r="F33" t="n">
        <v>0.844</v>
      </c>
      <c r="G33" t="n">
        <v>0.264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HYPERLINK("https://www.defined.fi/sol/8hEhsv2YZm6PDbZvaErTLXJi8PVCnp74TiimJgjPXfvb?maker=E88UW4TnBWZwHGxbLbZwKM7MzP8sFKUa2uymWDWWBvHU","https://www.defined.fi/sol/8hEhsv2YZm6PDbZvaErTLXJi8PVCnp74TiimJgjPXfvb?maker=E88UW4TnBWZwHGxbLbZwKM7MzP8sFKUa2uymWDWWBvHU")</f>
        <v/>
      </c>
      <c r="M33">
        <f>HYPERLINK("https://dexscreener.com/solana/8hEhsv2YZm6PDbZvaErTLXJi8PVCnp74TiimJgjPXfvb?maker=E88UW4TnBWZwHGxbLbZwKM7MzP8sFKUa2uymWDWWBvHU","https://dexscreener.com/solana/8hEhsv2YZm6PDbZvaErTLXJi8PVCnp74TiimJgjPXfvb?maker=E88UW4TnBWZwHGxbLbZwKM7MzP8sFKUa2uymWDWWBvHU")</f>
        <v/>
      </c>
    </row>
    <row r="34">
      <c r="A34" t="inlineStr">
        <is>
          <t>GqmEdRD3zGUZdYPeuDeXxCc8Cj1DBmGSYK97TCwSpump</t>
        </is>
      </c>
      <c r="B34" t="inlineStr">
        <is>
          <t>e/acc</t>
        </is>
      </c>
      <c r="C34" t="n">
        <v>1</v>
      </c>
      <c r="D34" t="n">
        <v>1.19</v>
      </c>
      <c r="E34" t="n">
        <v>0.25</v>
      </c>
      <c r="F34" t="n">
        <v>4.84</v>
      </c>
      <c r="G34" t="n">
        <v>16.66</v>
      </c>
      <c r="H34" t="n">
        <v>1</v>
      </c>
      <c r="I34" t="n">
        <v>3</v>
      </c>
      <c r="J34" t="n">
        <v>-1</v>
      </c>
      <c r="K34" t="n">
        <v>-1</v>
      </c>
      <c r="L34">
        <f>HYPERLINK("https://www.defined.fi/sol/GqmEdRD3zGUZdYPeuDeXxCc8Cj1DBmGSYK97TCwSpump?maker=E88UW4TnBWZwHGxbLbZwKM7MzP8sFKUa2uymWDWWBvHU","https://www.defined.fi/sol/GqmEdRD3zGUZdYPeuDeXxCc8Cj1DBmGSYK97TCwSpump?maker=E88UW4TnBWZwHGxbLbZwKM7MzP8sFKUa2uymWDWWBvHU")</f>
        <v/>
      </c>
      <c r="M34">
        <f>HYPERLINK("https://dexscreener.com/solana/GqmEdRD3zGUZdYPeuDeXxCc8Cj1DBmGSYK97TCwSpump?maker=E88UW4TnBWZwHGxbLbZwKM7MzP8sFKUa2uymWDWWBvHU","https://dexscreener.com/solana/GqmEdRD3zGUZdYPeuDeXxCc8Cj1DBmGSYK97TCwSpump?maker=E88UW4TnBWZwHGxbLbZwKM7MzP8sFKUa2uymWDWWBvHU")</f>
        <v/>
      </c>
    </row>
    <row r="35">
      <c r="A35" t="inlineStr">
        <is>
          <t>HzezmX8bRGCBKThgjZu7ZoBN3P825jHk3azBMGZAuTuo</t>
        </is>
      </c>
      <c r="B35" t="inlineStr">
        <is>
          <t>GDOGE</t>
        </is>
      </c>
      <c r="C35" t="n">
        <v>1</v>
      </c>
      <c r="D35" t="n">
        <v>-0.424</v>
      </c>
      <c r="E35" t="n">
        <v>-0.44</v>
      </c>
      <c r="F35" t="n">
        <v>0.97</v>
      </c>
      <c r="G35" t="n">
        <v>0.545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HYPERLINK("https://www.defined.fi/sol/HzezmX8bRGCBKThgjZu7ZoBN3P825jHk3azBMGZAuTuo?maker=E88UW4TnBWZwHGxbLbZwKM7MzP8sFKUa2uymWDWWBvHU","https://www.defined.fi/sol/HzezmX8bRGCBKThgjZu7ZoBN3P825jHk3azBMGZAuTuo?maker=E88UW4TnBWZwHGxbLbZwKM7MzP8sFKUa2uymWDWWBvHU")</f>
        <v/>
      </c>
      <c r="M35">
        <f>HYPERLINK("https://dexscreener.com/solana/HzezmX8bRGCBKThgjZu7ZoBN3P825jHk3azBMGZAuTuo?maker=E88UW4TnBWZwHGxbLbZwKM7MzP8sFKUa2uymWDWWBvHU","https://dexscreener.com/solana/HzezmX8bRGCBKThgjZu7ZoBN3P825jHk3azBMGZAuTuo?maker=E88UW4TnBWZwHGxbLbZwKM7MzP8sFKUa2uymWDWWBvHU")</f>
        <v/>
      </c>
    </row>
    <row r="36">
      <c r="A36" t="inlineStr">
        <is>
          <t>BqTcj5TL1xNxgmbreRtenPuFC6MuQUc2vTXokVY5pump</t>
        </is>
      </c>
      <c r="B36" t="inlineStr">
        <is>
          <t>andeh</t>
        </is>
      </c>
      <c r="C36" t="n">
        <v>1</v>
      </c>
      <c r="D36" t="n">
        <v>-0.14</v>
      </c>
      <c r="E36" t="n">
        <v>-1</v>
      </c>
      <c r="F36" t="n">
        <v>0.28</v>
      </c>
      <c r="G36" t="n">
        <v>0.14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HYPERLINK("https://www.defined.fi/sol/BqTcj5TL1xNxgmbreRtenPuFC6MuQUc2vTXokVY5pump?maker=E88UW4TnBWZwHGxbLbZwKM7MzP8sFKUa2uymWDWWBvHU","https://www.defined.fi/sol/BqTcj5TL1xNxgmbreRtenPuFC6MuQUc2vTXokVY5pump?maker=E88UW4TnBWZwHGxbLbZwKM7MzP8sFKUa2uymWDWWBvHU")</f>
        <v/>
      </c>
      <c r="M36">
        <f>HYPERLINK("https://dexscreener.com/solana/BqTcj5TL1xNxgmbreRtenPuFC6MuQUc2vTXokVY5pump?maker=E88UW4TnBWZwHGxbLbZwKM7MzP8sFKUa2uymWDWWBvHU","https://dexscreener.com/solana/BqTcj5TL1xNxgmbreRtenPuFC6MuQUc2vTXokVY5pump?maker=E88UW4TnBWZwHGxbLbZwKM7MzP8sFKUa2uymWDWWBvHU")</f>
        <v/>
      </c>
    </row>
    <row r="37">
      <c r="A37" t="inlineStr">
        <is>
          <t>Fgn3y5zLZTfi5UxP59yHbLmryWgWnHS4BFJHcsuVpump</t>
        </is>
      </c>
      <c r="B37" t="inlineStr">
        <is>
          <t>GOTE</t>
        </is>
      </c>
      <c r="C37" t="n">
        <v>1</v>
      </c>
      <c r="D37" t="n">
        <v>-2.43</v>
      </c>
      <c r="E37" t="n">
        <v>-0.5</v>
      </c>
      <c r="F37" t="n">
        <v>4.85</v>
      </c>
      <c r="G37" t="n">
        <v>2.42</v>
      </c>
      <c r="H37" t="n">
        <v>2</v>
      </c>
      <c r="I37" t="n">
        <v>2</v>
      </c>
      <c r="J37" t="n">
        <v>-1</v>
      </c>
      <c r="K37" t="n">
        <v>-1</v>
      </c>
      <c r="L37">
        <f>HYPERLINK("https://www.defined.fi/sol/Fgn3y5zLZTfi5UxP59yHbLmryWgWnHS4BFJHcsuVpump?maker=E88UW4TnBWZwHGxbLbZwKM7MzP8sFKUa2uymWDWWBvHU","https://www.defined.fi/sol/Fgn3y5zLZTfi5UxP59yHbLmryWgWnHS4BFJHcsuVpump?maker=E88UW4TnBWZwHGxbLbZwKM7MzP8sFKUa2uymWDWWBvHU")</f>
        <v/>
      </c>
      <c r="M37">
        <f>HYPERLINK("https://dexscreener.com/solana/Fgn3y5zLZTfi5UxP59yHbLmryWgWnHS4BFJHcsuVpump?maker=E88UW4TnBWZwHGxbLbZwKM7MzP8sFKUa2uymWDWWBvHU","https://dexscreener.com/solana/Fgn3y5zLZTfi5UxP59yHbLmryWgWnHS4BFJHcsuVpump?maker=E88UW4TnBWZwHGxbLbZwKM7MzP8sFKUa2uymWDWWBvHU")</f>
        <v/>
      </c>
    </row>
    <row r="38">
      <c r="A38" t="inlineStr">
        <is>
          <t>FKFSSSk6mPQQCSt4S71m5temXzE8K2sLby7WKWsypump</t>
        </is>
      </c>
      <c r="B38" t="inlineStr">
        <is>
          <t>Orb</t>
        </is>
      </c>
      <c r="C38" t="n">
        <v>1</v>
      </c>
      <c r="D38" t="n">
        <v>0.025</v>
      </c>
      <c r="E38" t="n">
        <v>0.03</v>
      </c>
      <c r="F38" t="n">
        <v>0.971</v>
      </c>
      <c r="G38" t="n">
        <v>0.996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HYPERLINK("https://www.defined.fi/sol/FKFSSSk6mPQQCSt4S71m5temXzE8K2sLby7WKWsypump?maker=E88UW4TnBWZwHGxbLbZwKM7MzP8sFKUa2uymWDWWBvHU","https://www.defined.fi/sol/FKFSSSk6mPQQCSt4S71m5temXzE8K2sLby7WKWsypump?maker=E88UW4TnBWZwHGxbLbZwKM7MzP8sFKUa2uymWDWWBvHU")</f>
        <v/>
      </c>
      <c r="M38">
        <f>HYPERLINK("https://dexscreener.com/solana/FKFSSSk6mPQQCSt4S71m5temXzE8K2sLby7WKWsypump?maker=E88UW4TnBWZwHGxbLbZwKM7MzP8sFKUa2uymWDWWBvHU","https://dexscreener.com/solana/FKFSSSk6mPQQCSt4S71m5temXzE8K2sLby7WKWsypump?maker=E88UW4TnBWZwHGxbLbZwKM7MzP8sFKUa2uymWDWWBvHU")</f>
        <v/>
      </c>
    </row>
    <row r="39">
      <c r="A39" t="inlineStr">
        <is>
          <t>ETZDTrZp1tWSTPHf22cyUXiv5xGzXuBFEwJAsE8ypump</t>
        </is>
      </c>
      <c r="B39" t="inlineStr">
        <is>
          <t>xcog</t>
        </is>
      </c>
      <c r="C39" t="n">
        <v>1</v>
      </c>
      <c r="D39" t="n">
        <v>28.41</v>
      </c>
      <c r="E39" t="n">
        <v>1.95</v>
      </c>
      <c r="F39" t="n">
        <v>14.57</v>
      </c>
      <c r="G39" t="n">
        <v>42.98</v>
      </c>
      <c r="H39" t="n">
        <v>4</v>
      </c>
      <c r="I39" t="n">
        <v>8</v>
      </c>
      <c r="J39" t="n">
        <v>-1</v>
      </c>
      <c r="K39" t="n">
        <v>-1</v>
      </c>
      <c r="L39">
        <f>HYPERLINK("https://www.defined.fi/sol/ETZDTrZp1tWSTPHf22cyUXiv5xGzXuBFEwJAsE8ypump?maker=E88UW4TnBWZwHGxbLbZwKM7MzP8sFKUa2uymWDWWBvHU","https://www.defined.fi/sol/ETZDTrZp1tWSTPHf22cyUXiv5xGzXuBFEwJAsE8ypump?maker=E88UW4TnBWZwHGxbLbZwKM7MzP8sFKUa2uymWDWWBvHU")</f>
        <v/>
      </c>
      <c r="M39">
        <f>HYPERLINK("https://dexscreener.com/solana/ETZDTrZp1tWSTPHf22cyUXiv5xGzXuBFEwJAsE8ypump?maker=E88UW4TnBWZwHGxbLbZwKM7MzP8sFKUa2uymWDWWBvHU","https://dexscreener.com/solana/ETZDTrZp1tWSTPHf22cyUXiv5xGzXuBFEwJAsE8ypump?maker=E88UW4TnBWZwHGxbLbZwKM7MzP8sFKUa2uymWDWWBvHU")</f>
        <v/>
      </c>
    </row>
    <row r="40">
      <c r="A40" t="inlineStr">
        <is>
          <t>7jRiBQL5CkiXybo5cJWTeatmJZ5ffka8SpuVF5Vhpump</t>
        </is>
      </c>
      <c r="B40" t="inlineStr">
        <is>
          <t>nicole</t>
        </is>
      </c>
      <c r="C40" t="n">
        <v>1</v>
      </c>
      <c r="D40" t="n">
        <v>-0.351</v>
      </c>
      <c r="E40" t="n">
        <v>-0.36</v>
      </c>
      <c r="F40" t="n">
        <v>0.974</v>
      </c>
      <c r="G40" t="n">
        <v>0.623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HYPERLINK("https://www.defined.fi/sol/7jRiBQL5CkiXybo5cJWTeatmJZ5ffka8SpuVF5Vhpump?maker=E88UW4TnBWZwHGxbLbZwKM7MzP8sFKUa2uymWDWWBvHU","https://www.defined.fi/sol/7jRiBQL5CkiXybo5cJWTeatmJZ5ffka8SpuVF5Vhpump?maker=E88UW4TnBWZwHGxbLbZwKM7MzP8sFKUa2uymWDWWBvHU")</f>
        <v/>
      </c>
      <c r="M40">
        <f>HYPERLINK("https://dexscreener.com/solana/7jRiBQL5CkiXybo5cJWTeatmJZ5ffka8SpuVF5Vhpump?maker=E88UW4TnBWZwHGxbLbZwKM7MzP8sFKUa2uymWDWWBvHU","https://dexscreener.com/solana/7jRiBQL5CkiXybo5cJWTeatmJZ5ffka8SpuVF5Vhpump?maker=E88UW4TnBWZwHGxbLbZwKM7MzP8sFKUa2uymWDWWBvHU")</f>
        <v/>
      </c>
    </row>
    <row r="41">
      <c r="A41" t="inlineStr">
        <is>
          <t>75dh1aVyE88DiDDqN396Lkbcf4Kxj2KNGJRCTkcUpump</t>
        </is>
      </c>
      <c r="B41" t="inlineStr">
        <is>
          <t>JANUS</t>
        </is>
      </c>
      <c r="C41" t="n">
        <v>1</v>
      </c>
      <c r="D41" t="n">
        <v>-0.012</v>
      </c>
      <c r="E41" t="n">
        <v>-0.03</v>
      </c>
      <c r="F41" t="n">
        <v>0.487</v>
      </c>
      <c r="G41" t="n">
        <v>0.474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HYPERLINK("https://www.defined.fi/sol/75dh1aVyE88DiDDqN396Lkbcf4Kxj2KNGJRCTkcUpump?maker=E88UW4TnBWZwHGxbLbZwKM7MzP8sFKUa2uymWDWWBvHU","https://www.defined.fi/sol/75dh1aVyE88DiDDqN396Lkbcf4Kxj2KNGJRCTkcUpump?maker=E88UW4TnBWZwHGxbLbZwKM7MzP8sFKUa2uymWDWWBvHU")</f>
        <v/>
      </c>
      <c r="M41">
        <f>HYPERLINK("https://dexscreener.com/solana/75dh1aVyE88DiDDqN396Lkbcf4Kxj2KNGJRCTkcUpump?maker=E88UW4TnBWZwHGxbLbZwKM7MzP8sFKUa2uymWDWWBvHU","https://dexscreener.com/solana/75dh1aVyE88DiDDqN396Lkbcf4Kxj2KNGJRCTkcUpump?maker=E88UW4TnBWZwHGxbLbZwKM7MzP8sFKUa2uymWDWWBvHU")</f>
        <v/>
      </c>
    </row>
    <row r="42">
      <c r="A42" t="inlineStr">
        <is>
          <t>8uKhocBYSstt9Y5GbPvKy1AdAmPdtnAapfkY4r4opump</t>
        </is>
      </c>
      <c r="B42" t="inlineStr">
        <is>
          <t>fbaz</t>
        </is>
      </c>
      <c r="C42" t="n">
        <v>1</v>
      </c>
      <c r="D42" t="n">
        <v>0.006</v>
      </c>
      <c r="E42" t="n">
        <v>-1</v>
      </c>
      <c r="F42" t="n">
        <v>0.505</v>
      </c>
      <c r="G42" t="n">
        <v>0.511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HYPERLINK("https://www.defined.fi/sol/8uKhocBYSstt9Y5GbPvKy1AdAmPdtnAapfkY4r4opump?maker=E88UW4TnBWZwHGxbLbZwKM7MzP8sFKUa2uymWDWWBvHU","https://www.defined.fi/sol/8uKhocBYSstt9Y5GbPvKy1AdAmPdtnAapfkY4r4opump?maker=E88UW4TnBWZwHGxbLbZwKM7MzP8sFKUa2uymWDWWBvHU")</f>
        <v/>
      </c>
      <c r="M42">
        <f>HYPERLINK("https://dexscreener.com/solana/8uKhocBYSstt9Y5GbPvKy1AdAmPdtnAapfkY4r4opump?maker=E88UW4TnBWZwHGxbLbZwKM7MzP8sFKUa2uymWDWWBvHU","https://dexscreener.com/solana/8uKhocBYSstt9Y5GbPvKy1AdAmPdtnAapfkY4r4opump?maker=E88UW4TnBWZwHGxbLbZwKM7MzP8sFKUa2uymWDWWBvHU")</f>
        <v/>
      </c>
    </row>
    <row r="43">
      <c r="A43" t="inlineStr">
        <is>
          <t>EYtV6vqtg5mtVdZkMBcpJ96w7sVjyNqK8sQgnzj9pump</t>
        </is>
      </c>
      <c r="B43" t="inlineStr">
        <is>
          <t>FARTNANNY</t>
        </is>
      </c>
      <c r="C43" t="n">
        <v>1</v>
      </c>
      <c r="D43" t="n">
        <v>-0.042</v>
      </c>
      <c r="E43" t="n">
        <v>-0</v>
      </c>
      <c r="F43" t="n">
        <v>12.67</v>
      </c>
      <c r="G43" t="n">
        <v>12.63</v>
      </c>
      <c r="H43" t="n">
        <v>3</v>
      </c>
      <c r="I43" t="n">
        <v>3</v>
      </c>
      <c r="J43" t="n">
        <v>-1</v>
      </c>
      <c r="K43" t="n">
        <v>-1</v>
      </c>
      <c r="L43">
        <f>HYPERLINK("https://www.defined.fi/sol/EYtV6vqtg5mtVdZkMBcpJ96w7sVjyNqK8sQgnzj9pump?maker=E88UW4TnBWZwHGxbLbZwKM7MzP8sFKUa2uymWDWWBvHU","https://www.defined.fi/sol/EYtV6vqtg5mtVdZkMBcpJ96w7sVjyNqK8sQgnzj9pump?maker=E88UW4TnBWZwHGxbLbZwKM7MzP8sFKUa2uymWDWWBvHU")</f>
        <v/>
      </c>
      <c r="M43">
        <f>HYPERLINK("https://dexscreener.com/solana/EYtV6vqtg5mtVdZkMBcpJ96w7sVjyNqK8sQgnzj9pump?maker=E88UW4TnBWZwHGxbLbZwKM7MzP8sFKUa2uymWDWWBvHU","https://dexscreener.com/solana/EYtV6vqtg5mtVdZkMBcpJ96w7sVjyNqK8sQgnzj9pump?maker=E88UW4TnBWZwHGxbLbZwKM7MzP8sFKUa2uymWDWWBvHU")</f>
        <v/>
      </c>
    </row>
    <row r="44">
      <c r="A44" t="inlineStr">
        <is>
          <t>GVwpWU5PtJFHS1mH35sHmsRN1XWUwRV3Qo94h5Lepump</t>
        </is>
      </c>
      <c r="B44" t="inlineStr">
        <is>
          <t>CATGF</t>
        </is>
      </c>
      <c r="C44" t="n">
        <v>1</v>
      </c>
      <c r="D44" t="n">
        <v>1.99</v>
      </c>
      <c r="E44" t="n">
        <v>0.29</v>
      </c>
      <c r="F44" t="n">
        <v>6.8</v>
      </c>
      <c r="G44" t="n">
        <v>8.789999999999999</v>
      </c>
      <c r="H44" t="n">
        <v>3</v>
      </c>
      <c r="I44" t="n">
        <v>4</v>
      </c>
      <c r="J44" t="n">
        <v>-1</v>
      </c>
      <c r="K44" t="n">
        <v>-1</v>
      </c>
      <c r="L44">
        <f>HYPERLINK("https://www.defined.fi/sol/GVwpWU5PtJFHS1mH35sHmsRN1XWUwRV3Qo94h5Lepump?maker=E88UW4TnBWZwHGxbLbZwKM7MzP8sFKUa2uymWDWWBvHU","https://www.defined.fi/sol/GVwpWU5PtJFHS1mH35sHmsRN1XWUwRV3Qo94h5Lepump?maker=E88UW4TnBWZwHGxbLbZwKM7MzP8sFKUa2uymWDWWBvHU")</f>
        <v/>
      </c>
      <c r="M44">
        <f>HYPERLINK("https://dexscreener.com/solana/GVwpWU5PtJFHS1mH35sHmsRN1XWUwRV3Qo94h5Lepump?maker=E88UW4TnBWZwHGxbLbZwKM7MzP8sFKUa2uymWDWWBvHU","https://dexscreener.com/solana/GVwpWU5PtJFHS1mH35sHmsRN1XWUwRV3Qo94h5Lepump?maker=E88UW4TnBWZwHGxbLbZwKM7MzP8sFKUa2uymWDWWBvHU")</f>
        <v/>
      </c>
    </row>
    <row r="45">
      <c r="A45" t="inlineStr">
        <is>
          <t>EL8tDCUCCkcYpfMQKVghcc8yWSRHJFtnRYBtfJjgpump</t>
        </is>
      </c>
      <c r="B45" t="inlineStr">
        <is>
          <t>LLMtheism</t>
        </is>
      </c>
      <c r="C45" t="n">
        <v>1</v>
      </c>
      <c r="D45" t="n">
        <v>-1</v>
      </c>
      <c r="E45" t="n">
        <v>-0.17</v>
      </c>
      <c r="F45" t="n">
        <v>5.83</v>
      </c>
      <c r="G45" t="n">
        <v>4.82</v>
      </c>
      <c r="H45" t="n">
        <v>4</v>
      </c>
      <c r="I45" t="n">
        <v>3</v>
      </c>
      <c r="J45" t="n">
        <v>-1</v>
      </c>
      <c r="K45" t="n">
        <v>-1</v>
      </c>
      <c r="L45">
        <f>HYPERLINK("https://www.defined.fi/sol/EL8tDCUCCkcYpfMQKVghcc8yWSRHJFtnRYBtfJjgpump?maker=E88UW4TnBWZwHGxbLbZwKM7MzP8sFKUa2uymWDWWBvHU","https://www.defined.fi/sol/EL8tDCUCCkcYpfMQKVghcc8yWSRHJFtnRYBtfJjgpump?maker=E88UW4TnBWZwHGxbLbZwKM7MzP8sFKUa2uymWDWWBvHU")</f>
        <v/>
      </c>
      <c r="M45">
        <f>HYPERLINK("https://dexscreener.com/solana/EL8tDCUCCkcYpfMQKVghcc8yWSRHJFtnRYBtfJjgpump?maker=E88UW4TnBWZwHGxbLbZwKM7MzP8sFKUa2uymWDWWBvHU","https://dexscreener.com/solana/EL8tDCUCCkcYpfMQKVghcc8yWSRHJFtnRYBtfJjgpump?maker=E88UW4TnBWZwHGxbLbZwKM7MzP8sFKUa2uymWDWWBvHU")</f>
        <v/>
      </c>
    </row>
    <row r="46">
      <c r="A46" t="inlineStr">
        <is>
          <t>FQ1tyso61AH1tzodyJfSwmzsD3GToybbRNoZxUBz21p8</t>
        </is>
      </c>
      <c r="B46" t="inlineStr">
        <is>
          <t>vvaifu</t>
        </is>
      </c>
      <c r="C46" t="n">
        <v>1</v>
      </c>
      <c r="D46" t="n">
        <v>-6.36</v>
      </c>
      <c r="E46" t="n">
        <v>-0.65</v>
      </c>
      <c r="F46" t="n">
        <v>9.800000000000001</v>
      </c>
      <c r="G46" t="n">
        <v>3.44</v>
      </c>
      <c r="H46" t="n">
        <v>5</v>
      </c>
      <c r="I46" t="n">
        <v>2</v>
      </c>
      <c r="J46" t="n">
        <v>-1</v>
      </c>
      <c r="K46" t="n">
        <v>-1</v>
      </c>
      <c r="L46">
        <f>HYPERLINK("https://www.defined.fi/sol/FQ1tyso61AH1tzodyJfSwmzsD3GToybbRNoZxUBz21p8?maker=E88UW4TnBWZwHGxbLbZwKM7MzP8sFKUa2uymWDWWBvHU","https://www.defined.fi/sol/FQ1tyso61AH1tzodyJfSwmzsD3GToybbRNoZxUBz21p8?maker=E88UW4TnBWZwHGxbLbZwKM7MzP8sFKUa2uymWDWWBvHU")</f>
        <v/>
      </c>
      <c r="M46">
        <f>HYPERLINK("https://dexscreener.com/solana/FQ1tyso61AH1tzodyJfSwmzsD3GToybbRNoZxUBz21p8?maker=E88UW4TnBWZwHGxbLbZwKM7MzP8sFKUa2uymWDWWBvHU","https://dexscreener.com/solana/FQ1tyso61AH1tzodyJfSwmzsD3GToybbRNoZxUBz21p8?maker=E88UW4TnBWZwHGxbLbZwKM7MzP8sFKUa2uymWDWWBvHU")</f>
        <v/>
      </c>
    </row>
    <row r="47">
      <c r="A47" t="inlineStr">
        <is>
          <t>3JXq16mWyo1uboEK9QCGcjjgCB3DXKWWcF1yySC7pump</t>
        </is>
      </c>
      <c r="B47" t="inlineStr">
        <is>
          <t>$ANDY70B$</t>
        </is>
      </c>
      <c r="C47" t="n">
        <v>1</v>
      </c>
      <c r="D47" t="n">
        <v>-1.47</v>
      </c>
      <c r="E47" t="n">
        <v>-0.76</v>
      </c>
      <c r="F47" t="n">
        <v>1.93</v>
      </c>
      <c r="G47" t="n">
        <v>0.461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HYPERLINK("https://www.defined.fi/sol/3JXq16mWyo1uboEK9QCGcjjgCB3DXKWWcF1yySC7pump?maker=E88UW4TnBWZwHGxbLbZwKM7MzP8sFKUa2uymWDWWBvHU","https://www.defined.fi/sol/3JXq16mWyo1uboEK9QCGcjjgCB3DXKWWcF1yySC7pump?maker=E88UW4TnBWZwHGxbLbZwKM7MzP8sFKUa2uymWDWWBvHU")</f>
        <v/>
      </c>
      <c r="M47">
        <f>HYPERLINK("https://dexscreener.com/solana/3JXq16mWyo1uboEK9QCGcjjgCB3DXKWWcF1yySC7pump?maker=E88UW4TnBWZwHGxbLbZwKM7MzP8sFKUa2uymWDWWBvHU","https://dexscreener.com/solana/3JXq16mWyo1uboEK9QCGcjjgCB3DXKWWcF1yySC7pump?maker=E88UW4TnBWZwHGxbLbZwKM7MzP8sFKUa2uymWDWWBvHU")</f>
        <v/>
      </c>
    </row>
    <row r="48">
      <c r="A48" t="inlineStr">
        <is>
          <t>Z19ibmkwxW2tWPX7F3EBA8HhuwCkRzSWfNXrN5Ppump</t>
        </is>
      </c>
      <c r="B48" t="inlineStr">
        <is>
          <t>unknown_Z19i</t>
        </is>
      </c>
      <c r="C48" t="n">
        <v>1</v>
      </c>
      <c r="D48" t="n">
        <v>-5.72</v>
      </c>
      <c r="E48" t="n">
        <v>-0.83</v>
      </c>
      <c r="F48" t="n">
        <v>6.87</v>
      </c>
      <c r="G48" t="n">
        <v>1.14</v>
      </c>
      <c r="H48" t="n">
        <v>2</v>
      </c>
      <c r="I48" t="n">
        <v>1</v>
      </c>
      <c r="J48" t="n">
        <v>-1</v>
      </c>
      <c r="K48" t="n">
        <v>-1</v>
      </c>
      <c r="L48">
        <f>HYPERLINK("https://www.defined.fi/sol/Z19ibmkwxW2tWPX7F3EBA8HhuwCkRzSWfNXrN5Ppump?maker=E88UW4TnBWZwHGxbLbZwKM7MzP8sFKUa2uymWDWWBvHU","https://www.defined.fi/sol/Z19ibmkwxW2tWPX7F3EBA8HhuwCkRzSWfNXrN5Ppump?maker=E88UW4TnBWZwHGxbLbZwKM7MzP8sFKUa2uymWDWWBvHU")</f>
        <v/>
      </c>
      <c r="M48">
        <f>HYPERLINK("https://dexscreener.com/solana/Z19ibmkwxW2tWPX7F3EBA8HhuwCkRzSWfNXrN5Ppump?maker=E88UW4TnBWZwHGxbLbZwKM7MzP8sFKUa2uymWDWWBvHU","https://dexscreener.com/solana/Z19ibmkwxW2tWPX7F3EBA8HhuwCkRzSWfNXrN5Ppump?maker=E88UW4TnBWZwHGxbLbZwKM7MzP8sFKUa2uymWDWWBvHU")</f>
        <v/>
      </c>
    </row>
    <row r="49">
      <c r="A49" t="inlineStr">
        <is>
          <t>G5VWdvA9uBTzKzGrybvjfj5QrjYjMWP6kmk5k9DTpDcA</t>
        </is>
      </c>
      <c r="B49" t="inlineStr">
        <is>
          <t>ECOFUK</t>
        </is>
      </c>
      <c r="C49" t="n">
        <v>1</v>
      </c>
      <c r="D49" t="n">
        <v>-0.768</v>
      </c>
      <c r="E49" t="n">
        <v>-0.4</v>
      </c>
      <c r="F49" t="n">
        <v>1.92</v>
      </c>
      <c r="G49" t="n">
        <v>1.16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HYPERLINK("https://www.defined.fi/sol/G5VWdvA9uBTzKzGrybvjfj5QrjYjMWP6kmk5k9DTpDcA?maker=E88UW4TnBWZwHGxbLbZwKM7MzP8sFKUa2uymWDWWBvHU","https://www.defined.fi/sol/G5VWdvA9uBTzKzGrybvjfj5QrjYjMWP6kmk5k9DTpDcA?maker=E88UW4TnBWZwHGxbLbZwKM7MzP8sFKUa2uymWDWWBvHU")</f>
        <v/>
      </c>
      <c r="M49">
        <f>HYPERLINK("https://dexscreener.com/solana/G5VWdvA9uBTzKzGrybvjfj5QrjYjMWP6kmk5k9DTpDcA?maker=E88UW4TnBWZwHGxbLbZwKM7MzP8sFKUa2uymWDWWBvHU","https://dexscreener.com/solana/G5VWdvA9uBTzKzGrybvjfj5QrjYjMWP6kmk5k9DTpDcA?maker=E88UW4TnBWZwHGxbLbZwKM7MzP8sFKUa2uymWDWWBvHU")</f>
        <v/>
      </c>
    </row>
    <row r="50">
      <c r="A50" t="inlineStr">
        <is>
          <t>B78DSFahHE7vj82JRjK69zNWsBvuKe8fWP7n6mF7pump</t>
        </is>
      </c>
      <c r="B50" t="inlineStr">
        <is>
          <t>SHL0MS</t>
        </is>
      </c>
      <c r="C50" t="n">
        <v>1</v>
      </c>
      <c r="D50" t="n">
        <v>-2.96</v>
      </c>
      <c r="E50" t="n">
        <v>-0.76</v>
      </c>
      <c r="F50" t="n">
        <v>3.92</v>
      </c>
      <c r="G50" t="n">
        <v>0.962</v>
      </c>
      <c r="H50" t="n">
        <v>3</v>
      </c>
      <c r="I50" t="n">
        <v>1</v>
      </c>
      <c r="J50" t="n">
        <v>-1</v>
      </c>
      <c r="K50" t="n">
        <v>-1</v>
      </c>
      <c r="L50">
        <f>HYPERLINK("https://www.defined.fi/sol/B78DSFahHE7vj82JRjK69zNWsBvuKe8fWP7n6mF7pump?maker=E88UW4TnBWZwHGxbLbZwKM7MzP8sFKUa2uymWDWWBvHU","https://www.defined.fi/sol/B78DSFahHE7vj82JRjK69zNWsBvuKe8fWP7n6mF7pump?maker=E88UW4TnBWZwHGxbLbZwKM7MzP8sFKUa2uymWDWWBvHU")</f>
        <v/>
      </c>
      <c r="M50">
        <f>HYPERLINK("https://dexscreener.com/solana/B78DSFahHE7vj82JRjK69zNWsBvuKe8fWP7n6mF7pump?maker=E88UW4TnBWZwHGxbLbZwKM7MzP8sFKUa2uymWDWWBvHU","https://dexscreener.com/solana/B78DSFahHE7vj82JRjK69zNWsBvuKe8fWP7n6mF7pump?maker=E88UW4TnBWZwHGxbLbZwKM7MzP8sFKUa2uymWDWWBvHU")</f>
        <v/>
      </c>
    </row>
    <row r="51">
      <c r="A51" t="inlineStr">
        <is>
          <t>t8si5NXGYaN67zBxPQfMPeU1CxscDNkNL9sQnffq9AY</t>
        </is>
      </c>
      <c r="B51" t="inlineStr">
        <is>
          <t>CLS</t>
        </is>
      </c>
      <c r="C51" t="n">
        <v>1</v>
      </c>
      <c r="D51" t="n">
        <v>-1.17</v>
      </c>
      <c r="E51" t="n">
        <v>-0.62</v>
      </c>
      <c r="F51" t="n">
        <v>1.89</v>
      </c>
      <c r="G51" t="n">
        <v>0.719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HYPERLINK("https://www.defined.fi/sol/t8si5NXGYaN67zBxPQfMPeU1CxscDNkNL9sQnffq9AY?maker=E88UW4TnBWZwHGxbLbZwKM7MzP8sFKUa2uymWDWWBvHU","https://www.defined.fi/sol/t8si5NXGYaN67zBxPQfMPeU1CxscDNkNL9sQnffq9AY?maker=E88UW4TnBWZwHGxbLbZwKM7MzP8sFKUa2uymWDWWBvHU")</f>
        <v/>
      </c>
      <c r="M51">
        <f>HYPERLINK("https://dexscreener.com/solana/t8si5NXGYaN67zBxPQfMPeU1CxscDNkNL9sQnffq9AY?maker=E88UW4TnBWZwHGxbLbZwKM7MzP8sFKUa2uymWDWWBvHU","https://dexscreener.com/solana/t8si5NXGYaN67zBxPQfMPeU1CxscDNkNL9sQnffq9AY?maker=E88UW4TnBWZwHGxbLbZwKM7MzP8sFKUa2uymWDWWBvHU")</f>
        <v/>
      </c>
    </row>
    <row r="52">
      <c r="A52" t="inlineStr">
        <is>
          <t>Bn4PNbFSeiifT4AP3SXoo8ybzuFTTzPmtWJK3Pq94RNv</t>
        </is>
      </c>
      <c r="B52" t="inlineStr">
        <is>
          <t>HERE</t>
        </is>
      </c>
      <c r="C52" t="n">
        <v>1</v>
      </c>
      <c r="D52" t="n">
        <v>-1.78</v>
      </c>
      <c r="E52" t="n">
        <v>-0.37</v>
      </c>
      <c r="F52" t="n">
        <v>4.86</v>
      </c>
      <c r="G52" t="n">
        <v>3.07</v>
      </c>
      <c r="H52" t="n">
        <v>5</v>
      </c>
      <c r="I52" t="n">
        <v>1</v>
      </c>
      <c r="J52" t="n">
        <v>-1</v>
      </c>
      <c r="K52" t="n">
        <v>-1</v>
      </c>
      <c r="L52">
        <f>HYPERLINK("https://www.defined.fi/sol/Bn4PNbFSeiifT4AP3SXoo8ybzuFTTzPmtWJK3Pq94RNv?maker=E88UW4TnBWZwHGxbLbZwKM7MzP8sFKUa2uymWDWWBvHU","https://www.defined.fi/sol/Bn4PNbFSeiifT4AP3SXoo8ybzuFTTzPmtWJK3Pq94RNv?maker=E88UW4TnBWZwHGxbLbZwKM7MzP8sFKUa2uymWDWWBvHU")</f>
        <v/>
      </c>
      <c r="M52">
        <f>HYPERLINK("https://dexscreener.com/solana/Bn4PNbFSeiifT4AP3SXoo8ybzuFTTzPmtWJK3Pq94RNv?maker=E88UW4TnBWZwHGxbLbZwKM7MzP8sFKUa2uymWDWWBvHU","https://dexscreener.com/solana/Bn4PNbFSeiifT4AP3SXoo8ybzuFTTzPmtWJK3Pq94RNv?maker=E88UW4TnBWZwHGxbLbZwKM7MzP8sFKUa2uymWDWWBvHU")</f>
        <v/>
      </c>
    </row>
    <row r="53">
      <c r="A53" t="inlineStr">
        <is>
          <t>FCGDDio5DuhujHcRQCDbXHnrcSA4pUGg2haNt7S2pump</t>
        </is>
      </c>
      <c r="B53" t="inlineStr">
        <is>
          <t>AirheadFun</t>
        </is>
      </c>
      <c r="C53" t="n">
        <v>1</v>
      </c>
      <c r="D53" t="n">
        <v>0.661</v>
      </c>
      <c r="E53" t="n">
        <v>0.14</v>
      </c>
      <c r="F53" t="n">
        <v>4.88</v>
      </c>
      <c r="G53" t="n">
        <v>5.54</v>
      </c>
      <c r="H53" t="n">
        <v>5</v>
      </c>
      <c r="I53" t="n">
        <v>1</v>
      </c>
      <c r="J53" t="n">
        <v>-1</v>
      </c>
      <c r="K53" t="n">
        <v>-1</v>
      </c>
      <c r="L53">
        <f>HYPERLINK("https://www.defined.fi/sol/FCGDDio5DuhujHcRQCDbXHnrcSA4pUGg2haNt7S2pump?maker=E88UW4TnBWZwHGxbLbZwKM7MzP8sFKUa2uymWDWWBvHU","https://www.defined.fi/sol/FCGDDio5DuhujHcRQCDbXHnrcSA4pUGg2haNt7S2pump?maker=E88UW4TnBWZwHGxbLbZwKM7MzP8sFKUa2uymWDWWBvHU")</f>
        <v/>
      </c>
      <c r="M53">
        <f>HYPERLINK("https://dexscreener.com/solana/FCGDDio5DuhujHcRQCDbXHnrcSA4pUGg2haNt7S2pump?maker=E88UW4TnBWZwHGxbLbZwKM7MzP8sFKUa2uymWDWWBvHU","https://dexscreener.com/solana/FCGDDio5DuhujHcRQCDbXHnrcSA4pUGg2haNt7S2pump?maker=E88UW4TnBWZwHGxbLbZwKM7MzP8sFKUa2uymWDWWBvHU")</f>
        <v/>
      </c>
    </row>
    <row r="54">
      <c r="A54" t="inlineStr">
        <is>
          <t>J8KoJi7LFNdJiGt8qavfpu2R5jXfiZxeKukhHGXgpump</t>
        </is>
      </c>
      <c r="B54" t="inlineStr">
        <is>
          <t>kache</t>
        </is>
      </c>
      <c r="C54" t="n">
        <v>1</v>
      </c>
      <c r="D54" t="n">
        <v>-1.46</v>
      </c>
      <c r="E54" t="n">
        <v>-0.5</v>
      </c>
      <c r="F54" t="n">
        <v>2.93</v>
      </c>
      <c r="G54" t="n">
        <v>1.47</v>
      </c>
      <c r="H54" t="n">
        <v>3</v>
      </c>
      <c r="I54" t="n">
        <v>2</v>
      </c>
      <c r="J54" t="n">
        <v>-1</v>
      </c>
      <c r="K54" t="n">
        <v>-1</v>
      </c>
      <c r="L54">
        <f>HYPERLINK("https://www.defined.fi/sol/J8KoJi7LFNdJiGt8qavfpu2R5jXfiZxeKukhHGXgpump?maker=E88UW4TnBWZwHGxbLbZwKM7MzP8sFKUa2uymWDWWBvHU","https://www.defined.fi/sol/J8KoJi7LFNdJiGt8qavfpu2R5jXfiZxeKukhHGXgpump?maker=E88UW4TnBWZwHGxbLbZwKM7MzP8sFKUa2uymWDWWBvHU")</f>
        <v/>
      </c>
      <c r="M54">
        <f>HYPERLINK("https://dexscreener.com/solana/J8KoJi7LFNdJiGt8qavfpu2R5jXfiZxeKukhHGXgpump?maker=E88UW4TnBWZwHGxbLbZwKM7MzP8sFKUa2uymWDWWBvHU","https://dexscreener.com/solana/J8KoJi7LFNdJiGt8qavfpu2R5jXfiZxeKukhHGXgpump?maker=E88UW4TnBWZwHGxbLbZwKM7MzP8sFKUa2uymWDWWBvHU")</f>
        <v/>
      </c>
    </row>
    <row r="55">
      <c r="A55" t="inlineStr">
        <is>
          <t>2fxnqa2WVS8UxKwcs7r3xLhmxb2inVYPD8sRJUuQpump</t>
        </is>
      </c>
      <c r="B55" t="inlineStr">
        <is>
          <t>TOFU</t>
        </is>
      </c>
      <c r="C55" t="n">
        <v>1</v>
      </c>
      <c r="D55" t="n">
        <v>0.378</v>
      </c>
      <c r="E55" t="n">
        <v>0.2</v>
      </c>
      <c r="F55" t="n">
        <v>1.93</v>
      </c>
      <c r="G55" t="n">
        <v>2.31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HYPERLINK("https://www.defined.fi/sol/2fxnqa2WVS8UxKwcs7r3xLhmxb2inVYPD8sRJUuQpump?maker=E88UW4TnBWZwHGxbLbZwKM7MzP8sFKUa2uymWDWWBvHU","https://www.defined.fi/sol/2fxnqa2WVS8UxKwcs7r3xLhmxb2inVYPD8sRJUuQpump?maker=E88UW4TnBWZwHGxbLbZwKM7MzP8sFKUa2uymWDWWBvHU")</f>
        <v/>
      </c>
      <c r="M55">
        <f>HYPERLINK("https://dexscreener.com/solana/2fxnqa2WVS8UxKwcs7r3xLhmxb2inVYPD8sRJUuQpump?maker=E88UW4TnBWZwHGxbLbZwKM7MzP8sFKUa2uymWDWWBvHU","https://dexscreener.com/solana/2fxnqa2WVS8UxKwcs7r3xLhmxb2inVYPD8sRJUuQpump?maker=E88UW4TnBWZwHGxbLbZwKM7MzP8sFKUa2uymWDWWBvHU")</f>
        <v/>
      </c>
    </row>
    <row r="56">
      <c r="A56" t="inlineStr">
        <is>
          <t>5EhamakRgqgwWdhtr5VLaxreEPjduXobKarZroWvpump</t>
        </is>
      </c>
      <c r="B56" t="inlineStr">
        <is>
          <t>UK665</t>
        </is>
      </c>
      <c r="C56" t="n">
        <v>1</v>
      </c>
      <c r="D56" t="n">
        <v>-0.613</v>
      </c>
      <c r="E56" t="n">
        <v>-0.64</v>
      </c>
      <c r="F56" t="n">
        <v>0.966</v>
      </c>
      <c r="G56" t="n">
        <v>0.352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HYPERLINK("https://www.defined.fi/sol/5EhamakRgqgwWdhtr5VLaxreEPjduXobKarZroWvpump?maker=E88UW4TnBWZwHGxbLbZwKM7MzP8sFKUa2uymWDWWBvHU","https://www.defined.fi/sol/5EhamakRgqgwWdhtr5VLaxreEPjduXobKarZroWvpump?maker=E88UW4TnBWZwHGxbLbZwKM7MzP8sFKUa2uymWDWWBvHU")</f>
        <v/>
      </c>
      <c r="M56">
        <f>HYPERLINK("https://dexscreener.com/solana/5EhamakRgqgwWdhtr5VLaxreEPjduXobKarZroWvpump?maker=E88UW4TnBWZwHGxbLbZwKM7MzP8sFKUa2uymWDWWBvHU","https://dexscreener.com/solana/5EhamakRgqgwWdhtr5VLaxreEPjduXobKarZroWvpump?maker=E88UW4TnBWZwHGxbLbZwKM7MzP8sFKUa2uymWDWWBvHU")</f>
        <v/>
      </c>
    </row>
    <row r="57">
      <c r="A57" t="inlineStr">
        <is>
          <t>9a3Ce5dP9jXxuMTi3xC5MiLWkWojNHhKd1UcyyAxpump</t>
        </is>
      </c>
      <c r="B57" t="inlineStr">
        <is>
          <t>daemon</t>
        </is>
      </c>
      <c r="C57" t="n">
        <v>1</v>
      </c>
      <c r="D57" t="n">
        <v>-3.35</v>
      </c>
      <c r="E57" t="n">
        <v>-0.87</v>
      </c>
      <c r="F57" t="n">
        <v>3.84</v>
      </c>
      <c r="G57" t="n">
        <v>0.493</v>
      </c>
      <c r="H57" t="n">
        <v>3</v>
      </c>
      <c r="I57" t="n">
        <v>1</v>
      </c>
      <c r="J57" t="n">
        <v>-1</v>
      </c>
      <c r="K57" t="n">
        <v>-1</v>
      </c>
      <c r="L57">
        <f>HYPERLINK("https://www.defined.fi/sol/9a3Ce5dP9jXxuMTi3xC5MiLWkWojNHhKd1UcyyAxpump?maker=E88UW4TnBWZwHGxbLbZwKM7MzP8sFKUa2uymWDWWBvHU","https://www.defined.fi/sol/9a3Ce5dP9jXxuMTi3xC5MiLWkWojNHhKd1UcyyAxpump?maker=E88UW4TnBWZwHGxbLbZwKM7MzP8sFKUa2uymWDWWBvHU")</f>
        <v/>
      </c>
      <c r="M57">
        <f>HYPERLINK("https://dexscreener.com/solana/9a3Ce5dP9jXxuMTi3xC5MiLWkWojNHhKd1UcyyAxpump?maker=E88UW4TnBWZwHGxbLbZwKM7MzP8sFKUa2uymWDWWBvHU","https://dexscreener.com/solana/9a3Ce5dP9jXxuMTi3xC5MiLWkWojNHhKd1UcyyAxpump?maker=E88UW4TnBWZwHGxbLbZwKM7MzP8sFKUa2uymWDWWBvHU")</f>
        <v/>
      </c>
    </row>
    <row r="58">
      <c r="A58" t="inlineStr">
        <is>
          <t>4uQF8n8TBY3cSVYVhyL2AwActkGtUsE1czmqYrvMpump</t>
        </is>
      </c>
      <c r="B58" t="inlineStr">
        <is>
          <t>Retardio</t>
        </is>
      </c>
      <c r="C58" t="n">
        <v>2</v>
      </c>
      <c r="D58" t="n">
        <v>-5.46</v>
      </c>
      <c r="E58" t="n">
        <v>-0.96</v>
      </c>
      <c r="F58" t="n">
        <v>5.67</v>
      </c>
      <c r="G58" t="n">
        <v>0.208</v>
      </c>
      <c r="H58" t="n">
        <v>2</v>
      </c>
      <c r="I58" t="n">
        <v>1</v>
      </c>
      <c r="J58" t="n">
        <v>-1</v>
      </c>
      <c r="K58" t="n">
        <v>-1</v>
      </c>
      <c r="L58">
        <f>HYPERLINK("https://www.defined.fi/sol/4uQF8n8TBY3cSVYVhyL2AwActkGtUsE1czmqYrvMpump?maker=E88UW4TnBWZwHGxbLbZwKM7MzP8sFKUa2uymWDWWBvHU","https://www.defined.fi/sol/4uQF8n8TBY3cSVYVhyL2AwActkGtUsE1czmqYrvMpump?maker=E88UW4TnBWZwHGxbLbZwKM7MzP8sFKUa2uymWDWWBvHU")</f>
        <v/>
      </c>
      <c r="M58">
        <f>HYPERLINK("https://dexscreener.com/solana/4uQF8n8TBY3cSVYVhyL2AwActkGtUsE1czmqYrvMpump?maker=E88UW4TnBWZwHGxbLbZwKM7MzP8sFKUa2uymWDWWBvHU","https://dexscreener.com/solana/4uQF8n8TBY3cSVYVhyL2AwActkGtUsE1czmqYrvMpump?maker=E88UW4TnBWZwHGxbLbZwKM7MzP8sFKUa2uymWDWWBvHU")</f>
        <v/>
      </c>
    </row>
    <row r="59">
      <c r="A59" t="inlineStr">
        <is>
          <t>EYjsv8EgaNe3jk4ULH5VEpmWEgtkg8gqV2ZW4BW8pump</t>
        </is>
      </c>
      <c r="B59" t="inlineStr">
        <is>
          <t>goldmaga</t>
        </is>
      </c>
      <c r="C59" t="n">
        <v>2</v>
      </c>
      <c r="D59" t="n">
        <v>-0.707</v>
      </c>
      <c r="E59" t="n">
        <v>-0.75</v>
      </c>
      <c r="F59" t="n">
        <v>0.944</v>
      </c>
      <c r="G59" t="n">
        <v>0.237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HYPERLINK("https://www.defined.fi/sol/EYjsv8EgaNe3jk4ULH5VEpmWEgtkg8gqV2ZW4BW8pump?maker=E88UW4TnBWZwHGxbLbZwKM7MzP8sFKUa2uymWDWWBvHU","https://www.defined.fi/sol/EYjsv8EgaNe3jk4ULH5VEpmWEgtkg8gqV2ZW4BW8pump?maker=E88UW4TnBWZwHGxbLbZwKM7MzP8sFKUa2uymWDWWBvHU")</f>
        <v/>
      </c>
      <c r="M59">
        <f>HYPERLINK("https://dexscreener.com/solana/EYjsv8EgaNe3jk4ULH5VEpmWEgtkg8gqV2ZW4BW8pump?maker=E88UW4TnBWZwHGxbLbZwKM7MzP8sFKUa2uymWDWWBvHU","https://dexscreener.com/solana/EYjsv8EgaNe3jk4ULH5VEpmWEgtkg8gqV2ZW4BW8pump?maker=E88UW4TnBWZwHGxbLbZwKM7MzP8sFKUa2uymWDWWBvHU")</f>
        <v/>
      </c>
    </row>
    <row r="60">
      <c r="A60" t="inlineStr">
        <is>
          <t>8QXM6vf7E1TUJ9MvFf8p6BDWCYwBLYd9T26MPiprsX3w</t>
        </is>
      </c>
      <c r="B60" t="inlineStr">
        <is>
          <t>DARIUS</t>
        </is>
      </c>
      <c r="C60" t="n">
        <v>2</v>
      </c>
      <c r="D60" t="n">
        <v>0</v>
      </c>
      <c r="E60" t="n">
        <v>0</v>
      </c>
      <c r="F60" t="n">
        <v>0</v>
      </c>
      <c r="G60" t="n">
        <v>2.72</v>
      </c>
      <c r="H60" t="n">
        <v>0</v>
      </c>
      <c r="I60" t="n">
        <v>1</v>
      </c>
      <c r="J60" t="n">
        <v>-1</v>
      </c>
      <c r="K60" t="n">
        <v>-1</v>
      </c>
      <c r="L60">
        <f>HYPERLINK("https://www.defined.fi/sol/8QXM6vf7E1TUJ9MvFf8p6BDWCYwBLYd9T26MPiprsX3w?maker=E88UW4TnBWZwHGxbLbZwKM7MzP8sFKUa2uymWDWWBvHU","https://www.defined.fi/sol/8QXM6vf7E1TUJ9MvFf8p6BDWCYwBLYd9T26MPiprsX3w?maker=E88UW4TnBWZwHGxbLbZwKM7MzP8sFKUa2uymWDWWBvHU")</f>
        <v/>
      </c>
      <c r="M60">
        <f>HYPERLINK("https://dexscreener.com/solana/8QXM6vf7E1TUJ9MvFf8p6BDWCYwBLYd9T26MPiprsX3w?maker=E88UW4TnBWZwHGxbLbZwKM7MzP8sFKUa2uymWDWWBvHU","https://dexscreener.com/solana/8QXM6vf7E1TUJ9MvFf8p6BDWCYwBLYd9T26MPiprsX3w?maker=E88UW4TnBWZwHGxbLbZwKM7MzP8sFKUa2uymWDWWBvHU")</f>
        <v/>
      </c>
    </row>
    <row r="61">
      <c r="A61" t="inlineStr">
        <is>
          <t>D1wUhnzTDscCDRdxDwR4h82XkesXgQR4Q2zLhSuYJA5m</t>
        </is>
      </c>
      <c r="B61" t="inlineStr">
        <is>
          <t>FLUXT</t>
        </is>
      </c>
      <c r="C61" t="n">
        <v>2</v>
      </c>
      <c r="D61" t="n">
        <v>-0.8090000000000001</v>
      </c>
      <c r="E61" t="n">
        <v>-0.21</v>
      </c>
      <c r="F61" t="n">
        <v>3.9</v>
      </c>
      <c r="G61" t="n">
        <v>3.09</v>
      </c>
      <c r="H61" t="n">
        <v>2</v>
      </c>
      <c r="I61" t="n">
        <v>1</v>
      </c>
      <c r="J61" t="n">
        <v>-1</v>
      </c>
      <c r="K61" t="n">
        <v>-1</v>
      </c>
      <c r="L61">
        <f>HYPERLINK("https://www.defined.fi/sol/D1wUhnzTDscCDRdxDwR4h82XkesXgQR4Q2zLhSuYJA5m?maker=E88UW4TnBWZwHGxbLbZwKM7MzP8sFKUa2uymWDWWBvHU","https://www.defined.fi/sol/D1wUhnzTDscCDRdxDwR4h82XkesXgQR4Q2zLhSuYJA5m?maker=E88UW4TnBWZwHGxbLbZwKM7MzP8sFKUa2uymWDWWBvHU")</f>
        <v/>
      </c>
      <c r="M61">
        <f>HYPERLINK("https://dexscreener.com/solana/D1wUhnzTDscCDRdxDwR4h82XkesXgQR4Q2zLhSuYJA5m?maker=E88UW4TnBWZwHGxbLbZwKM7MzP8sFKUa2uymWDWWBvHU","https://dexscreener.com/solana/D1wUhnzTDscCDRdxDwR4h82XkesXgQR4Q2zLhSuYJA5m?maker=E88UW4TnBWZwHGxbLbZwKM7MzP8sFKUa2uymWDWWBvHU")</f>
        <v/>
      </c>
    </row>
    <row r="62">
      <c r="A62" t="inlineStr">
        <is>
          <t>6PqDMmqJLEMXfWsQD3JBgspJKmgXjBR9taZM3JDppump</t>
        </is>
      </c>
      <c r="B62" t="inlineStr">
        <is>
          <t>Smuradge</t>
        </is>
      </c>
      <c r="C62" t="n">
        <v>2</v>
      </c>
      <c r="D62" t="n">
        <v>-4.63</v>
      </c>
      <c r="E62" t="n">
        <v>-0.82</v>
      </c>
      <c r="F62" t="n">
        <v>5.66</v>
      </c>
      <c r="G62" t="n">
        <v>1.04</v>
      </c>
      <c r="H62" t="n">
        <v>2</v>
      </c>
      <c r="I62" t="n">
        <v>1</v>
      </c>
      <c r="J62" t="n">
        <v>-1</v>
      </c>
      <c r="K62" t="n">
        <v>-1</v>
      </c>
      <c r="L62">
        <f>HYPERLINK("https://www.defined.fi/sol/6PqDMmqJLEMXfWsQD3JBgspJKmgXjBR9taZM3JDppump?maker=E88UW4TnBWZwHGxbLbZwKM7MzP8sFKUa2uymWDWWBvHU","https://www.defined.fi/sol/6PqDMmqJLEMXfWsQD3JBgspJKmgXjBR9taZM3JDppump?maker=E88UW4TnBWZwHGxbLbZwKM7MzP8sFKUa2uymWDWWBvHU")</f>
        <v/>
      </c>
      <c r="M62">
        <f>HYPERLINK("https://dexscreener.com/solana/6PqDMmqJLEMXfWsQD3JBgspJKmgXjBR9taZM3JDppump?maker=E88UW4TnBWZwHGxbLbZwKM7MzP8sFKUa2uymWDWWBvHU","https://dexscreener.com/solana/6PqDMmqJLEMXfWsQD3JBgspJKmgXjBR9taZM3JDppump?maker=E88UW4TnBWZwHGxbLbZwKM7MzP8sFKUa2uymWDWWBvHU")</f>
        <v/>
      </c>
    </row>
    <row r="63">
      <c r="A63" t="inlineStr">
        <is>
          <t>8QrgpSsPtTSJXamZXE8nSdUzx4z4TrK82stC9YTkpump</t>
        </is>
      </c>
      <c r="B63" t="inlineStr">
        <is>
          <t>Philosobot</t>
        </is>
      </c>
      <c r="C63" t="n">
        <v>2</v>
      </c>
      <c r="D63" t="n">
        <v>-0.868</v>
      </c>
      <c r="E63" t="n">
        <v>-0.87</v>
      </c>
      <c r="F63" t="n">
        <v>0.997</v>
      </c>
      <c r="G63" t="n">
        <v>0.129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HYPERLINK("https://www.defined.fi/sol/8QrgpSsPtTSJXamZXE8nSdUzx4z4TrK82stC9YTkpump?maker=E88UW4TnBWZwHGxbLbZwKM7MzP8sFKUa2uymWDWWBvHU","https://www.defined.fi/sol/8QrgpSsPtTSJXamZXE8nSdUzx4z4TrK82stC9YTkpump?maker=E88UW4TnBWZwHGxbLbZwKM7MzP8sFKUa2uymWDWWBvHU")</f>
        <v/>
      </c>
      <c r="M63">
        <f>HYPERLINK("https://dexscreener.com/solana/8QrgpSsPtTSJXamZXE8nSdUzx4z4TrK82stC9YTkpump?maker=E88UW4TnBWZwHGxbLbZwKM7MzP8sFKUa2uymWDWWBvHU","https://dexscreener.com/solana/8QrgpSsPtTSJXamZXE8nSdUzx4z4TrK82stC9YTkpump?maker=E88UW4TnBWZwHGxbLbZwKM7MzP8sFKUa2uymWDWWBvHU")</f>
        <v/>
      </c>
    </row>
    <row r="64">
      <c r="A64" t="inlineStr">
        <is>
          <t>BQCexRWggJukVENsvkb7AmUBriVqTEA7ixC4GPE1XJ16</t>
        </is>
      </c>
      <c r="B64" t="inlineStr">
        <is>
          <t>desy</t>
        </is>
      </c>
      <c r="C64" t="n">
        <v>2</v>
      </c>
      <c r="D64" t="n">
        <v>-0.098</v>
      </c>
      <c r="E64" t="n">
        <v>-0.04</v>
      </c>
      <c r="F64" t="n">
        <v>2.36</v>
      </c>
      <c r="G64" t="n">
        <v>2.26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HYPERLINK("https://www.defined.fi/sol/BQCexRWggJukVENsvkb7AmUBriVqTEA7ixC4GPE1XJ16?maker=E88UW4TnBWZwHGxbLbZwKM7MzP8sFKUa2uymWDWWBvHU","https://www.defined.fi/sol/BQCexRWggJukVENsvkb7AmUBriVqTEA7ixC4GPE1XJ16?maker=E88UW4TnBWZwHGxbLbZwKM7MzP8sFKUa2uymWDWWBvHU")</f>
        <v/>
      </c>
      <c r="M64">
        <f>HYPERLINK("https://dexscreener.com/solana/BQCexRWggJukVENsvkb7AmUBriVqTEA7ixC4GPE1XJ16?maker=E88UW4TnBWZwHGxbLbZwKM7MzP8sFKUa2uymWDWWBvHU","https://dexscreener.com/solana/BQCexRWggJukVENsvkb7AmUBriVqTEA7ixC4GPE1XJ16?maker=E88UW4TnBWZwHGxbLbZwKM7MzP8sFKUa2uymWDWWBvHU")</f>
        <v/>
      </c>
    </row>
    <row r="65">
      <c r="A65" t="inlineStr">
        <is>
          <t>G3s49agBGCXqqhLXGXFtasQgAAMPvXQifyWL5M2Wpump</t>
        </is>
      </c>
      <c r="B65" t="inlineStr">
        <is>
          <t>jerry</t>
        </is>
      </c>
      <c r="C65" t="n">
        <v>2</v>
      </c>
      <c r="D65" t="n">
        <v>0</v>
      </c>
      <c r="E65" t="n">
        <v>0</v>
      </c>
      <c r="F65" t="n">
        <v>96.72</v>
      </c>
      <c r="G65" t="n">
        <v>0</v>
      </c>
      <c r="H65" t="n">
        <v>4</v>
      </c>
      <c r="I65" t="n">
        <v>0</v>
      </c>
      <c r="J65" t="n">
        <v>-1</v>
      </c>
      <c r="K65" t="n">
        <v>-1</v>
      </c>
      <c r="L65">
        <f>HYPERLINK("https://www.defined.fi/sol/G3s49agBGCXqqhLXGXFtasQgAAMPvXQifyWL5M2Wpump?maker=E88UW4TnBWZwHGxbLbZwKM7MzP8sFKUa2uymWDWWBvHU","https://www.defined.fi/sol/G3s49agBGCXqqhLXGXFtasQgAAMPvXQifyWL5M2Wpump?maker=E88UW4TnBWZwHGxbLbZwKM7MzP8sFKUa2uymWDWWBvHU")</f>
        <v/>
      </c>
      <c r="M65">
        <f>HYPERLINK("https://dexscreener.com/solana/G3s49agBGCXqqhLXGXFtasQgAAMPvXQifyWL5M2Wpump?maker=E88UW4TnBWZwHGxbLbZwKM7MzP8sFKUa2uymWDWWBvHU","https://dexscreener.com/solana/G3s49agBGCXqqhLXGXFtasQgAAMPvXQifyWL5M2Wpump?maker=E88UW4TnBWZwHGxbLbZwKM7MzP8sFKUa2uymWDWWBvHU")</f>
        <v/>
      </c>
    </row>
    <row r="66">
      <c r="A66" t="inlineStr">
        <is>
          <t>C2Tfxi3qhAHKjUHWG5TJCkavZ3DwzX3RNbPja4RNpump</t>
        </is>
      </c>
      <c r="B66" t="inlineStr">
        <is>
          <t>think</t>
        </is>
      </c>
      <c r="C66" t="n">
        <v>2</v>
      </c>
      <c r="D66" t="n">
        <v>12.7</v>
      </c>
      <c r="E66" t="n">
        <v>0.45</v>
      </c>
      <c r="F66" t="n">
        <v>28.33</v>
      </c>
      <c r="G66" t="n">
        <v>41.03</v>
      </c>
      <c r="H66" t="n">
        <v>4</v>
      </c>
      <c r="I66" t="n">
        <v>4</v>
      </c>
      <c r="J66" t="n">
        <v>-1</v>
      </c>
      <c r="K66" t="n">
        <v>-1</v>
      </c>
      <c r="L66">
        <f>HYPERLINK("https://www.defined.fi/sol/C2Tfxi3qhAHKjUHWG5TJCkavZ3DwzX3RNbPja4RNpump?maker=E88UW4TnBWZwHGxbLbZwKM7MzP8sFKUa2uymWDWWBvHU","https://www.defined.fi/sol/C2Tfxi3qhAHKjUHWG5TJCkavZ3DwzX3RNbPja4RNpump?maker=E88UW4TnBWZwHGxbLbZwKM7MzP8sFKUa2uymWDWWBvHU")</f>
        <v/>
      </c>
      <c r="M66">
        <f>HYPERLINK("https://dexscreener.com/solana/C2Tfxi3qhAHKjUHWG5TJCkavZ3DwzX3RNbPja4RNpump?maker=E88UW4TnBWZwHGxbLbZwKM7MzP8sFKUa2uymWDWWBvHU","https://dexscreener.com/solana/C2Tfxi3qhAHKjUHWG5TJCkavZ3DwzX3RNbPja4RNpump?maker=E88UW4TnBWZwHGxbLbZwKM7MzP8sFKUa2uymWDWWBvHU")</f>
        <v/>
      </c>
    </row>
    <row r="67">
      <c r="A67" t="inlineStr">
        <is>
          <t>2ymAjUoJdiNZgKy6vKfJ2WQ6AExck3cZbAX26g6Qpump</t>
        </is>
      </c>
      <c r="B67" t="inlineStr">
        <is>
          <t>voice99999</t>
        </is>
      </c>
      <c r="C67" t="n">
        <v>2</v>
      </c>
      <c r="D67" t="n">
        <v>23.28</v>
      </c>
      <c r="E67" t="n">
        <v>0.62</v>
      </c>
      <c r="F67" t="n">
        <v>37.78</v>
      </c>
      <c r="G67" t="n">
        <v>61.06</v>
      </c>
      <c r="H67" t="n">
        <v>5</v>
      </c>
      <c r="I67" t="n">
        <v>7</v>
      </c>
      <c r="J67" t="n">
        <v>-1</v>
      </c>
      <c r="K67" t="n">
        <v>-1</v>
      </c>
      <c r="L67">
        <f>HYPERLINK("https://www.defined.fi/sol/2ymAjUoJdiNZgKy6vKfJ2WQ6AExck3cZbAX26g6Qpump?maker=E88UW4TnBWZwHGxbLbZwKM7MzP8sFKUa2uymWDWWBvHU","https://www.defined.fi/sol/2ymAjUoJdiNZgKy6vKfJ2WQ6AExck3cZbAX26g6Qpump?maker=E88UW4TnBWZwHGxbLbZwKM7MzP8sFKUa2uymWDWWBvHU")</f>
        <v/>
      </c>
      <c r="M67">
        <f>HYPERLINK("https://dexscreener.com/solana/2ymAjUoJdiNZgKy6vKfJ2WQ6AExck3cZbAX26g6Qpump?maker=E88UW4TnBWZwHGxbLbZwKM7MzP8sFKUa2uymWDWWBvHU","https://dexscreener.com/solana/2ymAjUoJdiNZgKy6vKfJ2WQ6AExck3cZbAX26g6Qpump?maker=E88UW4TnBWZwHGxbLbZwKM7MzP8sFKUa2uymWDWWBvHU")</f>
        <v/>
      </c>
    </row>
    <row r="68">
      <c r="A68" t="inlineStr">
        <is>
          <t>DDx5JAMUxeLFx6u28f8FmxRnfdQkYVBYhqipPc8Kpump</t>
        </is>
      </c>
      <c r="B68" t="inlineStr">
        <is>
          <t>SIMO</t>
        </is>
      </c>
      <c r="C68" t="n">
        <v>2</v>
      </c>
      <c r="D68" t="n">
        <v>1.82</v>
      </c>
      <c r="E68" t="n">
        <v>0.21</v>
      </c>
      <c r="F68" t="n">
        <v>8.460000000000001</v>
      </c>
      <c r="G68" t="n">
        <v>10.28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HYPERLINK("https://www.defined.fi/sol/DDx5JAMUxeLFx6u28f8FmxRnfdQkYVBYhqipPc8Kpump?maker=E88UW4TnBWZwHGxbLbZwKM7MzP8sFKUa2uymWDWWBvHU","https://www.defined.fi/sol/DDx5JAMUxeLFx6u28f8FmxRnfdQkYVBYhqipPc8Kpump?maker=E88UW4TnBWZwHGxbLbZwKM7MzP8sFKUa2uymWDWWBvHU")</f>
        <v/>
      </c>
      <c r="M68">
        <f>HYPERLINK("https://dexscreener.com/solana/DDx5JAMUxeLFx6u28f8FmxRnfdQkYVBYhqipPc8Kpump?maker=E88UW4TnBWZwHGxbLbZwKM7MzP8sFKUa2uymWDWWBvHU","https://dexscreener.com/solana/DDx5JAMUxeLFx6u28f8FmxRnfdQkYVBYhqipPc8Kpump?maker=E88UW4TnBWZwHGxbLbZwKM7MzP8sFKUa2uymWDWWBvHU")</f>
        <v/>
      </c>
    </row>
    <row r="69">
      <c r="A69" t="inlineStr">
        <is>
          <t>EVgPUtiE6Fg7T6RY16ACmydX7uucpCaqsK3es3u2pump</t>
        </is>
      </c>
      <c r="B69" t="inlineStr">
        <is>
          <t>bhole</t>
        </is>
      </c>
      <c r="C69" t="n">
        <v>2</v>
      </c>
      <c r="D69" t="n">
        <v>-3.46</v>
      </c>
      <c r="E69" t="n">
        <v>-0.41</v>
      </c>
      <c r="F69" t="n">
        <v>8.470000000000001</v>
      </c>
      <c r="G69" t="n">
        <v>5.01</v>
      </c>
      <c r="H69" t="n">
        <v>2</v>
      </c>
      <c r="I69" t="n">
        <v>2</v>
      </c>
      <c r="J69" t="n">
        <v>-1</v>
      </c>
      <c r="K69" t="n">
        <v>-1</v>
      </c>
      <c r="L69">
        <f>HYPERLINK("https://www.defined.fi/sol/EVgPUtiE6Fg7T6RY16ACmydX7uucpCaqsK3es3u2pump?maker=E88UW4TnBWZwHGxbLbZwKM7MzP8sFKUa2uymWDWWBvHU","https://www.defined.fi/sol/EVgPUtiE6Fg7T6RY16ACmydX7uucpCaqsK3es3u2pump?maker=E88UW4TnBWZwHGxbLbZwKM7MzP8sFKUa2uymWDWWBvHU")</f>
        <v/>
      </c>
      <c r="M69">
        <f>HYPERLINK("https://dexscreener.com/solana/EVgPUtiE6Fg7T6RY16ACmydX7uucpCaqsK3es3u2pump?maker=E88UW4TnBWZwHGxbLbZwKM7MzP8sFKUa2uymWDWWBvHU","https://dexscreener.com/solana/EVgPUtiE6Fg7T6RY16ACmydX7uucpCaqsK3es3u2pump?maker=E88UW4TnBWZwHGxbLbZwKM7MzP8sFKUa2uymWDWWBvHU")</f>
        <v/>
      </c>
    </row>
    <row r="70">
      <c r="A70" t="inlineStr">
        <is>
          <t>DfVf5encJqTNggNcFwTBXfT6hWBL7WAcxPPDv5j6N2NQ</t>
        </is>
      </c>
      <c r="B70" t="inlineStr">
        <is>
          <t>Chalk</t>
        </is>
      </c>
      <c r="C70" t="n">
        <v>2</v>
      </c>
      <c r="D70" t="n">
        <v>-2.98</v>
      </c>
      <c r="E70" t="n">
        <v>-0.62</v>
      </c>
      <c r="F70" t="n">
        <v>4.76</v>
      </c>
      <c r="G70" t="n">
        <v>1.78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HYPERLINK("https://www.defined.fi/sol/DfVf5encJqTNggNcFwTBXfT6hWBL7WAcxPPDv5j6N2NQ?maker=E88UW4TnBWZwHGxbLbZwKM7MzP8sFKUa2uymWDWWBvHU","https://www.defined.fi/sol/DfVf5encJqTNggNcFwTBXfT6hWBL7WAcxPPDv5j6N2NQ?maker=E88UW4TnBWZwHGxbLbZwKM7MzP8sFKUa2uymWDWWBvHU")</f>
        <v/>
      </c>
      <c r="M70">
        <f>HYPERLINK("https://dexscreener.com/solana/DfVf5encJqTNggNcFwTBXfT6hWBL7WAcxPPDv5j6N2NQ?maker=E88UW4TnBWZwHGxbLbZwKM7MzP8sFKUa2uymWDWWBvHU","https://dexscreener.com/solana/DfVf5encJqTNggNcFwTBXfT6hWBL7WAcxPPDv5j6N2NQ?maker=E88UW4TnBWZwHGxbLbZwKM7MzP8sFKUa2uymWDWWBvHU")</f>
        <v/>
      </c>
    </row>
    <row r="71">
      <c r="A71" t="inlineStr">
        <is>
          <t>8ioGEHaNUndSivbmH2FHtEjyRehTruPJPDrGftZRpump</t>
        </is>
      </c>
      <c r="B71" t="inlineStr">
        <is>
          <t>Shadow</t>
        </is>
      </c>
      <c r="C71" t="n">
        <v>2</v>
      </c>
      <c r="D71" t="n">
        <v>-6.46</v>
      </c>
      <c r="E71" t="n">
        <v>-0.75</v>
      </c>
      <c r="F71" t="n">
        <v>8.59</v>
      </c>
      <c r="G71" t="n">
        <v>2.13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HYPERLINK("https://www.defined.fi/sol/8ioGEHaNUndSivbmH2FHtEjyRehTruPJPDrGftZRpump?maker=E88UW4TnBWZwHGxbLbZwKM7MzP8sFKUa2uymWDWWBvHU","https://www.defined.fi/sol/8ioGEHaNUndSivbmH2FHtEjyRehTruPJPDrGftZRpump?maker=E88UW4TnBWZwHGxbLbZwKM7MzP8sFKUa2uymWDWWBvHU")</f>
        <v/>
      </c>
      <c r="M71">
        <f>HYPERLINK("https://dexscreener.com/solana/8ioGEHaNUndSivbmH2FHtEjyRehTruPJPDrGftZRpump?maker=E88UW4TnBWZwHGxbLbZwKM7MzP8sFKUa2uymWDWWBvHU","https://dexscreener.com/solana/8ioGEHaNUndSivbmH2FHtEjyRehTruPJPDrGftZRpump?maker=E88UW4TnBWZwHGxbLbZwKM7MzP8sFKUa2uymWDWWBvHU")</f>
        <v/>
      </c>
    </row>
    <row r="72">
      <c r="A72" t="inlineStr">
        <is>
          <t>13DB6vz6AVBnPkQdA4GbRTTGtpiZutbM47N1arKhpump</t>
        </is>
      </c>
      <c r="B72" t="inlineStr">
        <is>
          <t>muu</t>
        </is>
      </c>
      <c r="C72" t="n">
        <v>2</v>
      </c>
      <c r="D72" t="n">
        <v>-8.06</v>
      </c>
      <c r="E72" t="n">
        <v>-0.85</v>
      </c>
      <c r="F72" t="n">
        <v>9.48</v>
      </c>
      <c r="G72" t="n">
        <v>1.42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HYPERLINK("https://www.defined.fi/sol/13DB6vz6AVBnPkQdA4GbRTTGtpiZutbM47N1arKhpump?maker=E88UW4TnBWZwHGxbLbZwKM7MzP8sFKUa2uymWDWWBvHU","https://www.defined.fi/sol/13DB6vz6AVBnPkQdA4GbRTTGtpiZutbM47N1arKhpump?maker=E88UW4TnBWZwHGxbLbZwKM7MzP8sFKUa2uymWDWWBvHU")</f>
        <v/>
      </c>
      <c r="M72">
        <f>HYPERLINK("https://dexscreener.com/solana/13DB6vz6AVBnPkQdA4GbRTTGtpiZutbM47N1arKhpump?maker=E88UW4TnBWZwHGxbLbZwKM7MzP8sFKUa2uymWDWWBvHU","https://dexscreener.com/solana/13DB6vz6AVBnPkQdA4GbRTTGtpiZutbM47N1arKhpump?maker=E88UW4TnBWZwHGxbLbZwKM7MzP8sFKUa2uymWDWWBvHU")</f>
        <v/>
      </c>
    </row>
    <row r="73">
      <c r="A73" t="inlineStr">
        <is>
          <t>FegeJYZWX3QpoW1T8m5bRC6pYPomoUDEPfsooQqEpump</t>
        </is>
      </c>
      <c r="B73" t="inlineStr">
        <is>
          <t>MONA</t>
        </is>
      </c>
      <c r="C73" t="n">
        <v>2</v>
      </c>
      <c r="D73" t="n">
        <v>-7</v>
      </c>
      <c r="E73" t="n">
        <v>-0.74</v>
      </c>
      <c r="F73" t="n">
        <v>9.51</v>
      </c>
      <c r="G73" t="n">
        <v>2.51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HYPERLINK("https://www.defined.fi/sol/FegeJYZWX3QpoW1T8m5bRC6pYPomoUDEPfsooQqEpump?maker=E88UW4TnBWZwHGxbLbZwKM7MzP8sFKUa2uymWDWWBvHU","https://www.defined.fi/sol/FegeJYZWX3QpoW1T8m5bRC6pYPomoUDEPfsooQqEpump?maker=E88UW4TnBWZwHGxbLbZwKM7MzP8sFKUa2uymWDWWBvHU")</f>
        <v/>
      </c>
      <c r="M73">
        <f>HYPERLINK("https://dexscreener.com/solana/FegeJYZWX3QpoW1T8m5bRC6pYPomoUDEPfsooQqEpump?maker=E88UW4TnBWZwHGxbLbZwKM7MzP8sFKUa2uymWDWWBvHU","https://dexscreener.com/solana/FegeJYZWX3QpoW1T8m5bRC6pYPomoUDEPfsooQqEpump?maker=E88UW4TnBWZwHGxbLbZwKM7MzP8sFKUa2uymWDWWBvHU")</f>
        <v/>
      </c>
    </row>
    <row r="74">
      <c r="A74" t="inlineStr">
        <is>
          <t>HdFK9hBTFPfYuZ3VwqVwirsypvr4bKxWZVRuugTBpump</t>
        </is>
      </c>
      <c r="B74" t="inlineStr">
        <is>
          <t>YunChuan</t>
        </is>
      </c>
      <c r="C74" t="n">
        <v>2</v>
      </c>
      <c r="D74" t="n">
        <v>-1.14</v>
      </c>
      <c r="E74" t="n">
        <v>-0.16</v>
      </c>
      <c r="F74" t="n">
        <v>7.13</v>
      </c>
      <c r="G74" t="n">
        <v>6</v>
      </c>
      <c r="H74" t="n">
        <v>2</v>
      </c>
      <c r="I74" t="n">
        <v>2</v>
      </c>
      <c r="J74" t="n">
        <v>-1</v>
      </c>
      <c r="K74" t="n">
        <v>-1</v>
      </c>
      <c r="L74">
        <f>HYPERLINK("https://www.defined.fi/sol/HdFK9hBTFPfYuZ3VwqVwirsypvr4bKxWZVRuugTBpump?maker=E88UW4TnBWZwHGxbLbZwKM7MzP8sFKUa2uymWDWWBvHU","https://www.defined.fi/sol/HdFK9hBTFPfYuZ3VwqVwirsypvr4bKxWZVRuugTBpump?maker=E88UW4TnBWZwHGxbLbZwKM7MzP8sFKUa2uymWDWWBvHU")</f>
        <v/>
      </c>
      <c r="M74">
        <f>HYPERLINK("https://dexscreener.com/solana/HdFK9hBTFPfYuZ3VwqVwirsypvr4bKxWZVRuugTBpump?maker=E88UW4TnBWZwHGxbLbZwKM7MzP8sFKUa2uymWDWWBvHU","https://dexscreener.com/solana/HdFK9hBTFPfYuZ3VwqVwirsypvr4bKxWZVRuugTBpump?maker=E88UW4TnBWZwHGxbLbZwKM7MzP8sFKUa2uymWDWWBvHU")</f>
        <v/>
      </c>
    </row>
    <row r="75">
      <c r="A75" t="inlineStr">
        <is>
          <t>DUnEr82vouuEhahEcoVzpQyRJFtvafTk2eyh9fAMYvQS</t>
        </is>
      </c>
      <c r="B75" t="inlineStr">
        <is>
          <t>DD</t>
        </is>
      </c>
      <c r="C75" t="n">
        <v>2</v>
      </c>
      <c r="D75" t="n">
        <v>-1.8</v>
      </c>
      <c r="E75" t="n">
        <v>-0.64</v>
      </c>
      <c r="F75" t="n">
        <v>2.82</v>
      </c>
      <c r="G75" t="n">
        <v>0.997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HYPERLINK("https://www.defined.fi/sol/DUnEr82vouuEhahEcoVzpQyRJFtvafTk2eyh9fAMYvQS?maker=E88UW4TnBWZwHGxbLbZwKM7MzP8sFKUa2uymWDWWBvHU","https://www.defined.fi/sol/DUnEr82vouuEhahEcoVzpQyRJFtvafTk2eyh9fAMYvQS?maker=E88UW4TnBWZwHGxbLbZwKM7MzP8sFKUa2uymWDWWBvHU")</f>
        <v/>
      </c>
      <c r="M75">
        <f>HYPERLINK("https://dexscreener.com/solana/DUnEr82vouuEhahEcoVzpQyRJFtvafTk2eyh9fAMYvQS?maker=E88UW4TnBWZwHGxbLbZwKM7MzP8sFKUa2uymWDWWBvHU","https://dexscreener.com/solana/DUnEr82vouuEhahEcoVzpQyRJFtvafTk2eyh9fAMYvQS?maker=E88UW4TnBWZwHGxbLbZwKM7MzP8sFKUa2uymWDWWBvHU")</f>
        <v/>
      </c>
    </row>
    <row r="76">
      <c r="A76" t="inlineStr">
        <is>
          <t>Ah7J1AqAHuE25JkUJns6bk3gTvn4TQzV5tcLnUX1pump</t>
        </is>
      </c>
      <c r="B76" t="inlineStr">
        <is>
          <t>SHARKAI</t>
        </is>
      </c>
      <c r="C76" t="n">
        <v>2</v>
      </c>
      <c r="D76" t="n">
        <v>1.06</v>
      </c>
      <c r="E76" t="n">
        <v>0.06</v>
      </c>
      <c r="F76" t="n">
        <v>19.15</v>
      </c>
      <c r="G76" t="n">
        <v>20.21</v>
      </c>
      <c r="H76" t="n">
        <v>2</v>
      </c>
      <c r="I76" t="n">
        <v>3</v>
      </c>
      <c r="J76" t="n">
        <v>-1</v>
      </c>
      <c r="K76" t="n">
        <v>-1</v>
      </c>
      <c r="L76">
        <f>HYPERLINK("https://www.defined.fi/sol/Ah7J1AqAHuE25JkUJns6bk3gTvn4TQzV5tcLnUX1pump?maker=E88UW4TnBWZwHGxbLbZwKM7MzP8sFKUa2uymWDWWBvHU","https://www.defined.fi/sol/Ah7J1AqAHuE25JkUJns6bk3gTvn4TQzV5tcLnUX1pump?maker=E88UW4TnBWZwHGxbLbZwKM7MzP8sFKUa2uymWDWWBvHU")</f>
        <v/>
      </c>
      <c r="M76">
        <f>HYPERLINK("https://dexscreener.com/solana/Ah7J1AqAHuE25JkUJns6bk3gTvn4TQzV5tcLnUX1pump?maker=E88UW4TnBWZwHGxbLbZwKM7MzP8sFKUa2uymWDWWBvHU","https://dexscreener.com/solana/Ah7J1AqAHuE25JkUJns6bk3gTvn4TQzV5tcLnUX1pump?maker=E88UW4TnBWZwHGxbLbZwKM7MzP8sFKUa2uymWDWWBvHU")</f>
        <v/>
      </c>
    </row>
    <row r="77">
      <c r="A77" t="inlineStr">
        <is>
          <t>5pLCXhR6utdb2bbu3qcVm2XWDoUbURsE9XkaKC86pump</t>
        </is>
      </c>
      <c r="B77" t="inlineStr">
        <is>
          <t>Vandeg</t>
        </is>
      </c>
      <c r="C77" t="n">
        <v>2</v>
      </c>
      <c r="D77" t="n">
        <v>-3.42</v>
      </c>
      <c r="E77" t="n">
        <v>-0.72</v>
      </c>
      <c r="F77" t="n">
        <v>4.76</v>
      </c>
      <c r="G77" t="n">
        <v>1.35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HYPERLINK("https://www.defined.fi/sol/5pLCXhR6utdb2bbu3qcVm2XWDoUbURsE9XkaKC86pump?maker=E88UW4TnBWZwHGxbLbZwKM7MzP8sFKUa2uymWDWWBvHU","https://www.defined.fi/sol/5pLCXhR6utdb2bbu3qcVm2XWDoUbURsE9XkaKC86pump?maker=E88UW4TnBWZwHGxbLbZwKM7MzP8sFKUa2uymWDWWBvHU")</f>
        <v/>
      </c>
      <c r="M77">
        <f>HYPERLINK("https://dexscreener.com/solana/5pLCXhR6utdb2bbu3qcVm2XWDoUbURsE9XkaKC86pump?maker=E88UW4TnBWZwHGxbLbZwKM7MzP8sFKUa2uymWDWWBvHU","https://dexscreener.com/solana/5pLCXhR6utdb2bbu3qcVm2XWDoUbURsE9XkaKC86pump?maker=E88UW4TnBWZwHGxbLbZwKM7MzP8sFKUa2uymWDWWBvHU")</f>
        <v/>
      </c>
    </row>
    <row r="78">
      <c r="A78" t="inlineStr">
        <is>
          <t>EDXbuD6Hx1BvGMa6WHFCQLDu1fp5NHvvHvzEMfknxNUA</t>
        </is>
      </c>
      <c r="B78" t="inlineStr">
        <is>
          <t>DASEE</t>
        </is>
      </c>
      <c r="C78" t="n">
        <v>2</v>
      </c>
      <c r="D78" t="n">
        <v>0.269</v>
      </c>
      <c r="E78" t="n">
        <v>0.06</v>
      </c>
      <c r="F78" t="n">
        <v>4.78</v>
      </c>
      <c r="G78" t="n">
        <v>5.05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HYPERLINK("https://www.defined.fi/sol/EDXbuD6Hx1BvGMa6WHFCQLDu1fp5NHvvHvzEMfknxNUA?maker=E88UW4TnBWZwHGxbLbZwKM7MzP8sFKUa2uymWDWWBvHU","https://www.defined.fi/sol/EDXbuD6Hx1BvGMa6WHFCQLDu1fp5NHvvHvzEMfknxNUA?maker=E88UW4TnBWZwHGxbLbZwKM7MzP8sFKUa2uymWDWWBvHU")</f>
        <v/>
      </c>
      <c r="M78">
        <f>HYPERLINK("https://dexscreener.com/solana/EDXbuD6Hx1BvGMa6WHFCQLDu1fp5NHvvHvzEMfknxNUA?maker=E88UW4TnBWZwHGxbLbZwKM7MzP8sFKUa2uymWDWWBvHU","https://dexscreener.com/solana/EDXbuD6Hx1BvGMa6WHFCQLDu1fp5NHvvHvzEMfknxNUA?maker=E88UW4TnBWZwHGxbLbZwKM7MzP8sFKUa2uymWDWWBvHU")</f>
        <v/>
      </c>
    </row>
    <row r="79">
      <c r="A79" t="inlineStr">
        <is>
          <t>8q7sjVsjYQa1JAefszc1GtQzxDTxFDWHnwD7WNmdpump</t>
        </is>
      </c>
      <c r="B79" t="inlineStr">
        <is>
          <t>GSX420</t>
        </is>
      </c>
      <c r="C79" t="n">
        <v>2</v>
      </c>
      <c r="D79" t="n">
        <v>0.191</v>
      </c>
      <c r="E79" t="n">
        <v>0.13</v>
      </c>
      <c r="F79" t="n">
        <v>1.43</v>
      </c>
      <c r="G79" t="n">
        <v>1.63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HYPERLINK("https://www.defined.fi/sol/8q7sjVsjYQa1JAefszc1GtQzxDTxFDWHnwD7WNmdpump?maker=E88UW4TnBWZwHGxbLbZwKM7MzP8sFKUa2uymWDWWBvHU","https://www.defined.fi/sol/8q7sjVsjYQa1JAefszc1GtQzxDTxFDWHnwD7WNmdpump?maker=E88UW4TnBWZwHGxbLbZwKM7MzP8sFKUa2uymWDWWBvHU")</f>
        <v/>
      </c>
      <c r="M79">
        <f>HYPERLINK("https://dexscreener.com/solana/8q7sjVsjYQa1JAefszc1GtQzxDTxFDWHnwD7WNmdpump?maker=E88UW4TnBWZwHGxbLbZwKM7MzP8sFKUa2uymWDWWBvHU","https://dexscreener.com/solana/8q7sjVsjYQa1JAefszc1GtQzxDTxFDWHnwD7WNmdpump?maker=E88UW4TnBWZwHGxbLbZwKM7MzP8sFKUa2uymWDWWBvHU")</f>
        <v/>
      </c>
    </row>
    <row r="80">
      <c r="A80" t="inlineStr">
        <is>
          <t>2kATD4v94ahnHyB8rHywAdLUwWAWAiDq9heMqmVEpump</t>
        </is>
      </c>
      <c r="B80" t="inlineStr">
        <is>
          <t>BOPPY</t>
        </is>
      </c>
      <c r="C80" t="n">
        <v>2</v>
      </c>
      <c r="D80" t="n">
        <v>1.16</v>
      </c>
      <c r="E80" t="n">
        <v>0.12</v>
      </c>
      <c r="F80" t="n">
        <v>9.52</v>
      </c>
      <c r="G80" t="n">
        <v>10.68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HYPERLINK("https://www.defined.fi/sol/2kATD4v94ahnHyB8rHywAdLUwWAWAiDq9heMqmVEpump?maker=E88UW4TnBWZwHGxbLbZwKM7MzP8sFKUa2uymWDWWBvHU","https://www.defined.fi/sol/2kATD4v94ahnHyB8rHywAdLUwWAWAiDq9heMqmVEpump?maker=E88UW4TnBWZwHGxbLbZwKM7MzP8sFKUa2uymWDWWBvHU")</f>
        <v/>
      </c>
      <c r="M80">
        <f>HYPERLINK("https://dexscreener.com/solana/2kATD4v94ahnHyB8rHywAdLUwWAWAiDq9heMqmVEpump?maker=E88UW4TnBWZwHGxbLbZwKM7MzP8sFKUa2uymWDWWBvHU","https://dexscreener.com/solana/2kATD4v94ahnHyB8rHywAdLUwWAWAiDq9heMqmVEpump?maker=E88UW4TnBWZwHGxbLbZwKM7MzP8sFKUa2uymWDWWBvHU")</f>
        <v/>
      </c>
    </row>
    <row r="81">
      <c r="A81" t="inlineStr">
        <is>
          <t>3qq54YqAKG3TcrwNHXFSpMCWoL8gmMuPceJ4FG9npump</t>
        </is>
      </c>
      <c r="B81" t="inlineStr">
        <is>
          <t>CLANKER</t>
        </is>
      </c>
      <c r="C81" t="n">
        <v>2</v>
      </c>
      <c r="D81" t="n">
        <v>0</v>
      </c>
      <c r="E81" t="n">
        <v>0</v>
      </c>
      <c r="F81" t="n">
        <v>0</v>
      </c>
      <c r="G81" t="n">
        <v>5.41</v>
      </c>
      <c r="H81" t="n">
        <v>0</v>
      </c>
      <c r="I81" t="n">
        <v>1</v>
      </c>
      <c r="J81" t="n">
        <v>-1</v>
      </c>
      <c r="K81" t="n">
        <v>-1</v>
      </c>
      <c r="L81">
        <f>HYPERLINK("https://www.defined.fi/sol/3qq54YqAKG3TcrwNHXFSpMCWoL8gmMuPceJ4FG9npump?maker=E88UW4TnBWZwHGxbLbZwKM7MzP8sFKUa2uymWDWWBvHU","https://www.defined.fi/sol/3qq54YqAKG3TcrwNHXFSpMCWoL8gmMuPceJ4FG9npump?maker=E88UW4TnBWZwHGxbLbZwKM7MzP8sFKUa2uymWDWWBvHU")</f>
        <v/>
      </c>
      <c r="M81">
        <f>HYPERLINK("https://dexscreener.com/solana/3qq54YqAKG3TcrwNHXFSpMCWoL8gmMuPceJ4FG9npump?maker=E88UW4TnBWZwHGxbLbZwKM7MzP8sFKUa2uymWDWWBvHU","https://dexscreener.com/solana/3qq54YqAKG3TcrwNHXFSpMCWoL8gmMuPceJ4FG9npump?maker=E88UW4TnBWZwHGxbLbZwKM7MzP8sFKUa2uymWDWWBvHU")</f>
        <v/>
      </c>
    </row>
    <row r="82">
      <c r="A82" t="inlineStr">
        <is>
          <t>DR62qNTkq4t1BzFMARsvs2XyvwVHZwN1oh9sYshLpump</t>
        </is>
      </c>
      <c r="B82" t="inlineStr">
        <is>
          <t>Romeo</t>
        </is>
      </c>
      <c r="C82" t="n">
        <v>2</v>
      </c>
      <c r="D82" t="n">
        <v>1.63</v>
      </c>
      <c r="E82" t="n">
        <v>0.38</v>
      </c>
      <c r="F82" t="n">
        <v>4.32</v>
      </c>
      <c r="G82" t="n">
        <v>5.95</v>
      </c>
      <c r="H82" t="n">
        <v>1</v>
      </c>
      <c r="I82" t="n">
        <v>2</v>
      </c>
      <c r="J82" t="n">
        <v>-1</v>
      </c>
      <c r="K82" t="n">
        <v>-1</v>
      </c>
      <c r="L82">
        <f>HYPERLINK("https://www.defined.fi/sol/DR62qNTkq4t1BzFMARsvs2XyvwVHZwN1oh9sYshLpump?maker=E88UW4TnBWZwHGxbLbZwKM7MzP8sFKUa2uymWDWWBvHU","https://www.defined.fi/sol/DR62qNTkq4t1BzFMARsvs2XyvwVHZwN1oh9sYshLpump?maker=E88UW4TnBWZwHGxbLbZwKM7MzP8sFKUa2uymWDWWBvHU")</f>
        <v/>
      </c>
      <c r="M82">
        <f>HYPERLINK("https://dexscreener.com/solana/DR62qNTkq4t1BzFMARsvs2XyvwVHZwN1oh9sYshLpump?maker=E88UW4TnBWZwHGxbLbZwKM7MzP8sFKUa2uymWDWWBvHU","https://dexscreener.com/solana/DR62qNTkq4t1BzFMARsvs2XyvwVHZwN1oh9sYshLpump?maker=E88UW4TnBWZwHGxbLbZwKM7MzP8sFKUa2uymWDWWBvHU")</f>
        <v/>
      </c>
    </row>
    <row r="83">
      <c r="A83" t="inlineStr">
        <is>
          <t>BGaumRqjesfv7jHecTG4cZJNJKt4eJGpTPeFqt3rpump</t>
        </is>
      </c>
      <c r="B83" t="inlineStr">
        <is>
          <t>Gapeape</t>
        </is>
      </c>
      <c r="C83" t="n">
        <v>2</v>
      </c>
      <c r="D83" t="n">
        <v>0.713</v>
      </c>
      <c r="E83" t="n">
        <v>0.25</v>
      </c>
      <c r="F83" t="n">
        <v>2.88</v>
      </c>
      <c r="G83" t="n">
        <v>3.59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HYPERLINK("https://www.defined.fi/sol/BGaumRqjesfv7jHecTG4cZJNJKt4eJGpTPeFqt3rpump?maker=E88UW4TnBWZwHGxbLbZwKM7MzP8sFKUa2uymWDWWBvHU","https://www.defined.fi/sol/BGaumRqjesfv7jHecTG4cZJNJKt4eJGpTPeFqt3rpump?maker=E88UW4TnBWZwHGxbLbZwKM7MzP8sFKUa2uymWDWWBvHU")</f>
        <v/>
      </c>
      <c r="M83">
        <f>HYPERLINK("https://dexscreener.com/solana/BGaumRqjesfv7jHecTG4cZJNJKt4eJGpTPeFqt3rpump?maker=E88UW4TnBWZwHGxbLbZwKM7MzP8sFKUa2uymWDWWBvHU","https://dexscreener.com/solana/BGaumRqjesfv7jHecTG4cZJNJKt4eJGpTPeFqt3rpump?maker=E88UW4TnBWZwHGxbLbZwKM7MzP8sFKUa2uymWDWWBvHU")</f>
        <v/>
      </c>
    </row>
    <row r="84">
      <c r="A84" t="inlineStr">
        <is>
          <t>TfHWJbHiwuGbdLNqVLcj3Dr8FKEUvUxsGNNCECXpump</t>
        </is>
      </c>
      <c r="B84" t="inlineStr">
        <is>
          <t>MOORADIO</t>
        </is>
      </c>
      <c r="C84" t="n">
        <v>2</v>
      </c>
      <c r="D84" t="n">
        <v>-0.227</v>
      </c>
      <c r="E84" t="n">
        <v>-1</v>
      </c>
      <c r="F84" t="n">
        <v>1.9</v>
      </c>
      <c r="G84" t="n">
        <v>1.67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HYPERLINK("https://www.defined.fi/sol/TfHWJbHiwuGbdLNqVLcj3Dr8FKEUvUxsGNNCECXpump?maker=E88UW4TnBWZwHGxbLbZwKM7MzP8sFKUa2uymWDWWBvHU","https://www.defined.fi/sol/TfHWJbHiwuGbdLNqVLcj3Dr8FKEUvUxsGNNCECXpump?maker=E88UW4TnBWZwHGxbLbZwKM7MzP8sFKUa2uymWDWWBvHU")</f>
        <v/>
      </c>
      <c r="M84">
        <f>HYPERLINK("https://dexscreener.com/solana/TfHWJbHiwuGbdLNqVLcj3Dr8FKEUvUxsGNNCECXpump?maker=E88UW4TnBWZwHGxbLbZwKM7MzP8sFKUa2uymWDWWBvHU","https://dexscreener.com/solana/TfHWJbHiwuGbdLNqVLcj3Dr8FKEUvUxsGNNCECXpump?maker=E88UW4TnBWZwHGxbLbZwKM7MzP8sFKUa2uymWDWWBvHU")</f>
        <v/>
      </c>
    </row>
    <row r="85">
      <c r="A85" t="inlineStr">
        <is>
          <t>4SVKhpwUFohQjiowLKNjq6fVFkaD59yDjk3pWNrYpump</t>
        </is>
      </c>
      <c r="B85" t="inlineStr">
        <is>
          <t>Invisible</t>
        </is>
      </c>
      <c r="C85" t="n">
        <v>2</v>
      </c>
      <c r="D85" t="n">
        <v>-0.428</v>
      </c>
      <c r="E85" t="n">
        <v>-0.09</v>
      </c>
      <c r="F85" t="n">
        <v>4.77</v>
      </c>
      <c r="G85" t="n">
        <v>4.34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HYPERLINK("https://www.defined.fi/sol/4SVKhpwUFohQjiowLKNjq6fVFkaD59yDjk3pWNrYpump?maker=E88UW4TnBWZwHGxbLbZwKM7MzP8sFKUa2uymWDWWBvHU","https://www.defined.fi/sol/4SVKhpwUFohQjiowLKNjq6fVFkaD59yDjk3pWNrYpump?maker=E88UW4TnBWZwHGxbLbZwKM7MzP8sFKUa2uymWDWWBvHU")</f>
        <v/>
      </c>
      <c r="M85">
        <f>HYPERLINK("https://dexscreener.com/solana/4SVKhpwUFohQjiowLKNjq6fVFkaD59yDjk3pWNrYpump?maker=E88UW4TnBWZwHGxbLbZwKM7MzP8sFKUa2uymWDWWBvHU","https://dexscreener.com/solana/4SVKhpwUFohQjiowLKNjq6fVFkaD59yDjk3pWNrYpump?maker=E88UW4TnBWZwHGxbLbZwKM7MzP8sFKUa2uymWDWWBvHU")</f>
        <v/>
      </c>
    </row>
    <row r="86">
      <c r="A86" t="inlineStr">
        <is>
          <t>CFfiGwW7Zvqnf3hHic4SQNPjkFr9DnpG8wwE264hpump</t>
        </is>
      </c>
      <c r="B86" t="inlineStr">
        <is>
          <t>Repligate</t>
        </is>
      </c>
      <c r="C86" t="n">
        <v>3</v>
      </c>
      <c r="D86" t="n">
        <v>-8.93</v>
      </c>
      <c r="E86" t="n">
        <v>-0.93</v>
      </c>
      <c r="F86" t="n">
        <v>9.6</v>
      </c>
      <c r="G86" t="n">
        <v>0.673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HYPERLINK("https://www.defined.fi/sol/CFfiGwW7Zvqnf3hHic4SQNPjkFr9DnpG8wwE264hpump?maker=E88UW4TnBWZwHGxbLbZwKM7MzP8sFKUa2uymWDWWBvHU","https://www.defined.fi/sol/CFfiGwW7Zvqnf3hHic4SQNPjkFr9DnpG8wwE264hpump?maker=E88UW4TnBWZwHGxbLbZwKM7MzP8sFKUa2uymWDWWBvHU")</f>
        <v/>
      </c>
      <c r="M86">
        <f>HYPERLINK("https://dexscreener.com/solana/CFfiGwW7Zvqnf3hHic4SQNPjkFr9DnpG8wwE264hpump?maker=E88UW4TnBWZwHGxbLbZwKM7MzP8sFKUa2uymWDWWBvHU","https://dexscreener.com/solana/CFfiGwW7Zvqnf3hHic4SQNPjkFr9DnpG8wwE264hpump?maker=E88UW4TnBWZwHGxbLbZwKM7MzP8sFKUa2uymWDWWBvHU")</f>
        <v/>
      </c>
    </row>
    <row r="87">
      <c r="A87" t="inlineStr">
        <is>
          <t>AwptL2WRgSKXYpgg7vkKKw5GmRr8SjW8vDYFoYoUpump</t>
        </is>
      </c>
      <c r="B87" t="inlineStr">
        <is>
          <t>AIGOD</t>
        </is>
      </c>
      <c r="C87" t="n">
        <v>3</v>
      </c>
      <c r="D87" t="n">
        <v>2.6</v>
      </c>
      <c r="E87" t="n">
        <v>0.27</v>
      </c>
      <c r="F87" t="n">
        <v>9.619999999999999</v>
      </c>
      <c r="G87" t="n">
        <v>12.23</v>
      </c>
      <c r="H87" t="n">
        <v>1</v>
      </c>
      <c r="I87" t="n">
        <v>2</v>
      </c>
      <c r="J87" t="n">
        <v>-1</v>
      </c>
      <c r="K87" t="n">
        <v>-1</v>
      </c>
      <c r="L87">
        <f>HYPERLINK("https://www.defined.fi/sol/AwptL2WRgSKXYpgg7vkKKw5GmRr8SjW8vDYFoYoUpump?maker=E88UW4TnBWZwHGxbLbZwKM7MzP8sFKUa2uymWDWWBvHU","https://www.defined.fi/sol/AwptL2WRgSKXYpgg7vkKKw5GmRr8SjW8vDYFoYoUpump?maker=E88UW4TnBWZwHGxbLbZwKM7MzP8sFKUa2uymWDWWBvHU")</f>
        <v/>
      </c>
      <c r="M87">
        <f>HYPERLINK("https://dexscreener.com/solana/AwptL2WRgSKXYpgg7vkKKw5GmRr8SjW8vDYFoYoUpump?maker=E88UW4TnBWZwHGxbLbZwKM7MzP8sFKUa2uymWDWWBvHU","https://dexscreener.com/solana/AwptL2WRgSKXYpgg7vkKKw5GmRr8SjW8vDYFoYoUpump?maker=E88UW4TnBWZwHGxbLbZwKM7MzP8sFKUa2uymWDWWBvHU")</f>
        <v/>
      </c>
    </row>
    <row r="88">
      <c r="A88" t="inlineStr">
        <is>
          <t>fDJVuPCzsi4pfc5wBEan5PEUDPvtvcTWm5gjLAtpump</t>
        </is>
      </c>
      <c r="B88" t="inlineStr">
        <is>
          <t>JENNY</t>
        </is>
      </c>
      <c r="C88" t="n">
        <v>3</v>
      </c>
      <c r="D88" t="n">
        <v>0</v>
      </c>
      <c r="E88" t="n">
        <v>0</v>
      </c>
      <c r="F88" t="n">
        <v>0</v>
      </c>
      <c r="G88" t="n">
        <v>21.21</v>
      </c>
      <c r="H88" t="n">
        <v>0</v>
      </c>
      <c r="I88" t="n">
        <v>1</v>
      </c>
      <c r="J88" t="n">
        <v>-1</v>
      </c>
      <c r="K88" t="n">
        <v>-1</v>
      </c>
      <c r="L88">
        <f>HYPERLINK("https://www.defined.fi/sol/fDJVuPCzsi4pfc5wBEan5PEUDPvtvcTWm5gjLAtpump?maker=E88UW4TnBWZwHGxbLbZwKM7MzP8sFKUa2uymWDWWBvHU","https://www.defined.fi/sol/fDJVuPCzsi4pfc5wBEan5PEUDPvtvcTWm5gjLAtpump?maker=E88UW4TnBWZwHGxbLbZwKM7MzP8sFKUa2uymWDWWBvHU")</f>
        <v/>
      </c>
      <c r="M88">
        <f>HYPERLINK("https://dexscreener.com/solana/fDJVuPCzsi4pfc5wBEan5PEUDPvtvcTWm5gjLAtpump?maker=E88UW4TnBWZwHGxbLbZwKM7MzP8sFKUa2uymWDWWBvHU","https://dexscreener.com/solana/fDJVuPCzsi4pfc5wBEan5PEUDPvtvcTWm5gjLAtpump?maker=E88UW4TnBWZwHGxbLbZwKM7MzP8sFKUa2uymWDWWBvHU")</f>
        <v/>
      </c>
    </row>
    <row r="89">
      <c r="A89" t="inlineStr">
        <is>
          <t>22xFvyBVYwaVLHkYv1u6qmJ864LMrx89JiLZ6YXXpump</t>
        </is>
      </c>
      <c r="B89" t="inlineStr">
        <is>
          <t>HENRY</t>
        </is>
      </c>
      <c r="C89" t="n">
        <v>3</v>
      </c>
      <c r="D89" t="n">
        <v>-19.74</v>
      </c>
      <c r="E89" t="n">
        <v>-0.82</v>
      </c>
      <c r="F89" t="n">
        <v>24.08</v>
      </c>
      <c r="G89" t="n">
        <v>4.33</v>
      </c>
      <c r="H89" t="n">
        <v>3</v>
      </c>
      <c r="I89" t="n">
        <v>1</v>
      </c>
      <c r="J89" t="n">
        <v>-1</v>
      </c>
      <c r="K89" t="n">
        <v>-1</v>
      </c>
      <c r="L89">
        <f>HYPERLINK("https://www.defined.fi/sol/22xFvyBVYwaVLHkYv1u6qmJ864LMrx89JiLZ6YXXpump?maker=E88UW4TnBWZwHGxbLbZwKM7MzP8sFKUa2uymWDWWBvHU","https://www.defined.fi/sol/22xFvyBVYwaVLHkYv1u6qmJ864LMrx89JiLZ6YXXpump?maker=E88UW4TnBWZwHGxbLbZwKM7MzP8sFKUa2uymWDWWBvHU")</f>
        <v/>
      </c>
      <c r="M89">
        <f>HYPERLINK("https://dexscreener.com/solana/22xFvyBVYwaVLHkYv1u6qmJ864LMrx89JiLZ6YXXpump?maker=E88UW4TnBWZwHGxbLbZwKM7MzP8sFKUa2uymWDWWBvHU","https://dexscreener.com/solana/22xFvyBVYwaVLHkYv1u6qmJ864LMrx89JiLZ6YXXpump?maker=E88UW4TnBWZwHGxbLbZwKM7MzP8sFKUa2uymWDWWBvHU")</f>
        <v/>
      </c>
    </row>
    <row r="90">
      <c r="A90" t="inlineStr">
        <is>
          <t>PD11M8MB8qQUAiWzyEK4JwfS8rt7Set6av6a5JYpump</t>
        </is>
      </c>
      <c r="B90" t="inlineStr">
        <is>
          <t>AICRYNODE</t>
        </is>
      </c>
      <c r="C90" t="n">
        <v>3</v>
      </c>
      <c r="D90" t="n">
        <v>2.37</v>
      </c>
      <c r="E90" t="n">
        <v>0.13</v>
      </c>
      <c r="F90" t="n">
        <v>18.24</v>
      </c>
      <c r="G90" t="n">
        <v>20.61</v>
      </c>
      <c r="H90" t="n">
        <v>2</v>
      </c>
      <c r="I90" t="n">
        <v>2</v>
      </c>
      <c r="J90" t="n">
        <v>-1</v>
      </c>
      <c r="K90" t="n">
        <v>-1</v>
      </c>
      <c r="L90">
        <f>HYPERLINK("https://www.defined.fi/sol/PD11M8MB8qQUAiWzyEK4JwfS8rt7Set6av6a5JYpump?maker=E88UW4TnBWZwHGxbLbZwKM7MzP8sFKUa2uymWDWWBvHU","https://www.defined.fi/sol/PD11M8MB8qQUAiWzyEK4JwfS8rt7Set6av6a5JYpump?maker=E88UW4TnBWZwHGxbLbZwKM7MzP8sFKUa2uymWDWWBvHU")</f>
        <v/>
      </c>
      <c r="M90">
        <f>HYPERLINK("https://dexscreener.com/solana/PD11M8MB8qQUAiWzyEK4JwfS8rt7Set6av6a5JYpump?maker=E88UW4TnBWZwHGxbLbZwKM7MzP8sFKUa2uymWDWWBvHU","https://dexscreener.com/solana/PD11M8MB8qQUAiWzyEK4JwfS8rt7Set6av6a5JYpump?maker=E88UW4TnBWZwHGxbLbZwKM7MzP8sFKUa2uymWDWWBvHU")</f>
        <v/>
      </c>
    </row>
    <row r="91">
      <c r="A91" t="inlineStr">
        <is>
          <t>GmbC2HgWpHpq9SHnmEXZNT5e1zgcU9oASDqbAkGTpump</t>
        </is>
      </c>
      <c r="B91" t="inlineStr">
        <is>
          <t>CATANA</t>
        </is>
      </c>
      <c r="C91" t="n">
        <v>3</v>
      </c>
      <c r="D91" t="n">
        <v>-0.296</v>
      </c>
      <c r="E91" t="n">
        <v>-0.02</v>
      </c>
      <c r="F91" t="n">
        <v>5.78</v>
      </c>
      <c r="G91" t="n">
        <v>14.6</v>
      </c>
      <c r="H91" t="n">
        <v>2</v>
      </c>
      <c r="I91" t="n">
        <v>2</v>
      </c>
      <c r="J91" t="n">
        <v>-1</v>
      </c>
      <c r="K91" t="n">
        <v>-1</v>
      </c>
      <c r="L91">
        <f>HYPERLINK("https://www.defined.fi/sol/GmbC2HgWpHpq9SHnmEXZNT5e1zgcU9oASDqbAkGTpump?maker=E88UW4TnBWZwHGxbLbZwKM7MzP8sFKUa2uymWDWWBvHU","https://www.defined.fi/sol/GmbC2HgWpHpq9SHnmEXZNT5e1zgcU9oASDqbAkGTpump?maker=E88UW4TnBWZwHGxbLbZwKM7MzP8sFKUa2uymWDWWBvHU")</f>
        <v/>
      </c>
      <c r="M91">
        <f>HYPERLINK("https://dexscreener.com/solana/GmbC2HgWpHpq9SHnmEXZNT5e1zgcU9oASDqbAkGTpump?maker=E88UW4TnBWZwHGxbLbZwKM7MzP8sFKUa2uymWDWWBvHU","https://dexscreener.com/solana/GmbC2HgWpHpq9SHnmEXZNT5e1zgcU9oASDqbAkGTpump?maker=E88UW4TnBWZwHGxbLbZwKM7MzP8sFKUa2uymWDWWBvHU")</f>
        <v/>
      </c>
    </row>
    <row r="92">
      <c r="A92" t="inlineStr">
        <is>
          <t>AsmKCysufJvzLiMu5BXPn2ENsLx6DKsRSxstDk4Epump</t>
        </is>
      </c>
      <c r="B92" t="inlineStr">
        <is>
          <t>unknown_AsmK</t>
        </is>
      </c>
      <c r="C92" t="n">
        <v>3</v>
      </c>
      <c r="D92" t="n">
        <v>4.47</v>
      </c>
      <c r="E92" t="n">
        <v>0.19</v>
      </c>
      <c r="F92" t="n">
        <v>23.08</v>
      </c>
      <c r="G92" t="n">
        <v>27.55</v>
      </c>
      <c r="H92" t="n">
        <v>3</v>
      </c>
      <c r="I92" t="n">
        <v>4</v>
      </c>
      <c r="J92" t="n">
        <v>-1</v>
      </c>
      <c r="K92" t="n">
        <v>-1</v>
      </c>
      <c r="L92">
        <f>HYPERLINK("https://www.defined.fi/sol/AsmKCysufJvzLiMu5BXPn2ENsLx6DKsRSxstDk4Epump?maker=E88UW4TnBWZwHGxbLbZwKM7MzP8sFKUa2uymWDWWBvHU","https://www.defined.fi/sol/AsmKCysufJvzLiMu5BXPn2ENsLx6DKsRSxstDk4Epump?maker=E88UW4TnBWZwHGxbLbZwKM7MzP8sFKUa2uymWDWWBvHU")</f>
        <v/>
      </c>
      <c r="M92">
        <f>HYPERLINK("https://dexscreener.com/solana/AsmKCysufJvzLiMu5BXPn2ENsLx6DKsRSxstDk4Epump?maker=E88UW4TnBWZwHGxbLbZwKM7MzP8sFKUa2uymWDWWBvHU","https://dexscreener.com/solana/AsmKCysufJvzLiMu5BXPn2ENsLx6DKsRSxstDk4Epump?maker=E88UW4TnBWZwHGxbLbZwKM7MzP8sFKUa2uymWDWWBvHU")</f>
        <v/>
      </c>
    </row>
    <row r="93">
      <c r="A93" t="inlineStr">
        <is>
          <t>DjMzWzcJLEsBXeKsdXi8goyFYUJ8si1vfHrfouTJpump</t>
        </is>
      </c>
      <c r="B93" t="inlineStr">
        <is>
          <t>PEAK</t>
        </is>
      </c>
      <c r="C93" t="n">
        <v>3</v>
      </c>
      <c r="D93" t="n">
        <v>-1.49</v>
      </c>
      <c r="E93" t="n">
        <v>-0.52</v>
      </c>
      <c r="F93" t="n">
        <v>2.9</v>
      </c>
      <c r="G93" t="n">
        <v>1.4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HYPERLINK("https://www.defined.fi/sol/DjMzWzcJLEsBXeKsdXi8goyFYUJ8si1vfHrfouTJpump?maker=E88UW4TnBWZwHGxbLbZwKM7MzP8sFKUa2uymWDWWBvHU","https://www.defined.fi/sol/DjMzWzcJLEsBXeKsdXi8goyFYUJ8si1vfHrfouTJpump?maker=E88UW4TnBWZwHGxbLbZwKM7MzP8sFKUa2uymWDWWBvHU")</f>
        <v/>
      </c>
      <c r="M93">
        <f>HYPERLINK("https://dexscreener.com/solana/DjMzWzcJLEsBXeKsdXi8goyFYUJ8si1vfHrfouTJpump?maker=E88UW4TnBWZwHGxbLbZwKM7MzP8sFKUa2uymWDWWBvHU","https://dexscreener.com/solana/DjMzWzcJLEsBXeKsdXi8goyFYUJ8si1vfHrfouTJpump?maker=E88UW4TnBWZwHGxbLbZwKM7MzP8sFKUa2uymWDWWBvHU")</f>
        <v/>
      </c>
    </row>
    <row r="94">
      <c r="A94" t="inlineStr">
        <is>
          <t>mimiR8NUUF4PmBh7YSjcgnpqkKCZ7NsDfEasvtj5FXj</t>
        </is>
      </c>
      <c r="B94" t="inlineStr">
        <is>
          <t>MIMI</t>
        </is>
      </c>
      <c r="C94" t="n">
        <v>3</v>
      </c>
      <c r="D94" t="n">
        <v>0</v>
      </c>
      <c r="E94" t="n">
        <v>0</v>
      </c>
      <c r="F94" t="n">
        <v>0</v>
      </c>
      <c r="G94" t="n">
        <v>1.82</v>
      </c>
      <c r="H94" t="n">
        <v>0</v>
      </c>
      <c r="I94" t="n">
        <v>1</v>
      </c>
      <c r="J94" t="n">
        <v>-1</v>
      </c>
      <c r="K94" t="n">
        <v>-1</v>
      </c>
      <c r="L94">
        <f>HYPERLINK("https://www.defined.fi/sol/mimiR8NUUF4PmBh7YSjcgnpqkKCZ7NsDfEasvtj5FXj?maker=E88UW4TnBWZwHGxbLbZwKM7MzP8sFKUa2uymWDWWBvHU","https://www.defined.fi/sol/mimiR8NUUF4PmBh7YSjcgnpqkKCZ7NsDfEasvtj5FXj?maker=E88UW4TnBWZwHGxbLbZwKM7MzP8sFKUa2uymWDWWBvHU")</f>
        <v/>
      </c>
      <c r="M94">
        <f>HYPERLINK("https://dexscreener.com/solana/mimiR8NUUF4PmBh7YSjcgnpqkKCZ7NsDfEasvtj5FXj?maker=E88UW4TnBWZwHGxbLbZwKM7MzP8sFKUa2uymWDWWBvHU","https://dexscreener.com/solana/mimiR8NUUF4PmBh7YSjcgnpqkKCZ7NsDfEasvtj5FXj?maker=E88UW4TnBWZwHGxbLbZwKM7MzP8sFKUa2uymWDWWBvHU")</f>
        <v/>
      </c>
    </row>
    <row r="95">
      <c r="A95" t="inlineStr">
        <is>
          <t>HLuDc8PnxJwrCeTJBUMSxo6j6rq5zJiRBJo1FF6Vpump</t>
        </is>
      </c>
      <c r="B95" t="inlineStr">
        <is>
          <t>bbvvvvvvvv</t>
        </is>
      </c>
      <c r="C95" t="n">
        <v>3</v>
      </c>
      <c r="D95" t="n">
        <v>-0.627</v>
      </c>
      <c r="E95" t="n">
        <v>-0.21</v>
      </c>
      <c r="F95" t="n">
        <v>2.92</v>
      </c>
      <c r="G95" t="n">
        <v>2.29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HYPERLINK("https://www.defined.fi/sol/HLuDc8PnxJwrCeTJBUMSxo6j6rq5zJiRBJo1FF6Vpump?maker=E88UW4TnBWZwHGxbLbZwKM7MzP8sFKUa2uymWDWWBvHU","https://www.defined.fi/sol/HLuDc8PnxJwrCeTJBUMSxo6j6rq5zJiRBJo1FF6Vpump?maker=E88UW4TnBWZwHGxbLbZwKM7MzP8sFKUa2uymWDWWBvHU")</f>
        <v/>
      </c>
      <c r="M95">
        <f>HYPERLINK("https://dexscreener.com/solana/HLuDc8PnxJwrCeTJBUMSxo6j6rq5zJiRBJo1FF6Vpump?maker=E88UW4TnBWZwHGxbLbZwKM7MzP8sFKUa2uymWDWWBvHU","https://dexscreener.com/solana/HLuDc8PnxJwrCeTJBUMSxo6j6rq5zJiRBJo1FF6Vpump?maker=E88UW4TnBWZwHGxbLbZwKM7MzP8sFKUa2uymWDWWBvHU")</f>
        <v/>
      </c>
    </row>
    <row r="96">
      <c r="A96" t="inlineStr">
        <is>
          <t>GTiMaW6FNPLrWNVLYk5KkLApxiHvCwbGr9KdueGypump</t>
        </is>
      </c>
      <c r="B96" t="inlineStr">
        <is>
          <t>isaac</t>
        </is>
      </c>
      <c r="C96" t="n">
        <v>3</v>
      </c>
      <c r="D96" t="n">
        <v>-1.23</v>
      </c>
      <c r="E96" t="n">
        <v>-0.42</v>
      </c>
      <c r="F96" t="n">
        <v>2.92</v>
      </c>
      <c r="G96" t="n">
        <v>1.68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HYPERLINK("https://www.defined.fi/sol/GTiMaW6FNPLrWNVLYk5KkLApxiHvCwbGr9KdueGypump?maker=E88UW4TnBWZwHGxbLbZwKM7MzP8sFKUa2uymWDWWBvHU","https://www.defined.fi/sol/GTiMaW6FNPLrWNVLYk5KkLApxiHvCwbGr9KdueGypump?maker=E88UW4TnBWZwHGxbLbZwKM7MzP8sFKUa2uymWDWWBvHU")</f>
        <v/>
      </c>
      <c r="M96">
        <f>HYPERLINK("https://dexscreener.com/solana/GTiMaW6FNPLrWNVLYk5KkLApxiHvCwbGr9KdueGypump?maker=E88UW4TnBWZwHGxbLbZwKM7MzP8sFKUa2uymWDWWBvHU","https://dexscreener.com/solana/GTiMaW6FNPLrWNVLYk5KkLApxiHvCwbGr9KdueGypump?maker=E88UW4TnBWZwHGxbLbZwKM7MzP8sFKUa2uymWDWWBvHU")</f>
        <v/>
      </c>
    </row>
    <row r="97">
      <c r="A97" t="inlineStr">
        <is>
          <t>LvGSvz2haZ6p3s9eqQpZkyqk4mrBrsv9Z1JLJnZpump</t>
        </is>
      </c>
      <c r="B97" t="inlineStr">
        <is>
          <t>RizzGPT</t>
        </is>
      </c>
      <c r="C97" t="n">
        <v>3</v>
      </c>
      <c r="D97" t="n">
        <v>-2.13</v>
      </c>
      <c r="E97" t="n">
        <v>-0.92</v>
      </c>
      <c r="F97" t="n">
        <v>2.33</v>
      </c>
      <c r="G97" t="n">
        <v>0.199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HYPERLINK("https://www.defined.fi/sol/LvGSvz2haZ6p3s9eqQpZkyqk4mrBrsv9Z1JLJnZpump?maker=E88UW4TnBWZwHGxbLbZwKM7MzP8sFKUa2uymWDWWBvHU","https://www.defined.fi/sol/LvGSvz2haZ6p3s9eqQpZkyqk4mrBrsv9Z1JLJnZpump?maker=E88UW4TnBWZwHGxbLbZwKM7MzP8sFKUa2uymWDWWBvHU")</f>
        <v/>
      </c>
      <c r="M97">
        <f>HYPERLINK("https://dexscreener.com/solana/LvGSvz2haZ6p3s9eqQpZkyqk4mrBrsv9Z1JLJnZpump?maker=E88UW4TnBWZwHGxbLbZwKM7MzP8sFKUa2uymWDWWBvHU","https://dexscreener.com/solana/LvGSvz2haZ6p3s9eqQpZkyqk4mrBrsv9Z1JLJnZpump?maker=E88UW4TnBWZwHGxbLbZwKM7MzP8sFKUa2uymWDWWBvHU")</f>
        <v/>
      </c>
    </row>
    <row r="98">
      <c r="A98" t="inlineStr">
        <is>
          <t>GmUksVjcxt8mWdi7FPkEkk5KsSQ68t51qePFzW64pump</t>
        </is>
      </c>
      <c r="B98" t="inlineStr">
        <is>
          <t>DIP</t>
        </is>
      </c>
      <c r="C98" t="n">
        <v>3</v>
      </c>
      <c r="D98" t="n">
        <v>-0.33</v>
      </c>
      <c r="E98" t="n">
        <v>-1</v>
      </c>
      <c r="F98" t="n">
        <v>0.878</v>
      </c>
      <c r="G98" t="n">
        <v>0.548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HYPERLINK("https://www.defined.fi/sol/GmUksVjcxt8mWdi7FPkEkk5KsSQ68t51qePFzW64pump?maker=E88UW4TnBWZwHGxbLbZwKM7MzP8sFKUa2uymWDWWBvHU","https://www.defined.fi/sol/GmUksVjcxt8mWdi7FPkEkk5KsSQ68t51qePFzW64pump?maker=E88UW4TnBWZwHGxbLbZwKM7MzP8sFKUa2uymWDWWBvHU")</f>
        <v/>
      </c>
      <c r="M98">
        <f>HYPERLINK("https://dexscreener.com/solana/GmUksVjcxt8mWdi7FPkEkk5KsSQ68t51qePFzW64pump?maker=E88UW4TnBWZwHGxbLbZwKM7MzP8sFKUa2uymWDWWBvHU","https://dexscreener.com/solana/GmUksVjcxt8mWdi7FPkEkk5KsSQ68t51qePFzW64pump?maker=E88UW4TnBWZwHGxbLbZwKM7MzP8sFKUa2uymWDWWBvHU")</f>
        <v/>
      </c>
    </row>
    <row r="99">
      <c r="A99" t="inlineStr">
        <is>
          <t>4iBFAnN896J92qCopFAhbdASgPvwuAhynnzLDPCkpump</t>
        </is>
      </c>
      <c r="B99" t="inlineStr">
        <is>
          <t>clankers</t>
        </is>
      </c>
      <c r="C99" t="n">
        <v>3</v>
      </c>
      <c r="D99" t="n">
        <v>-0.355</v>
      </c>
      <c r="E99" t="n">
        <v>-0.15</v>
      </c>
      <c r="F99" t="n">
        <v>2.34</v>
      </c>
      <c r="G99" t="n">
        <v>1.98</v>
      </c>
      <c r="H99" t="n">
        <v>1</v>
      </c>
      <c r="I99" t="n">
        <v>2</v>
      </c>
      <c r="J99" t="n">
        <v>-1</v>
      </c>
      <c r="K99" t="n">
        <v>-1</v>
      </c>
      <c r="L99">
        <f>HYPERLINK("https://www.defined.fi/sol/4iBFAnN896J92qCopFAhbdASgPvwuAhynnzLDPCkpump?maker=E88UW4TnBWZwHGxbLbZwKM7MzP8sFKUa2uymWDWWBvHU","https://www.defined.fi/sol/4iBFAnN896J92qCopFAhbdASgPvwuAhynnzLDPCkpump?maker=E88UW4TnBWZwHGxbLbZwKM7MzP8sFKUa2uymWDWWBvHU")</f>
        <v/>
      </c>
      <c r="M99">
        <f>HYPERLINK("https://dexscreener.com/solana/4iBFAnN896J92qCopFAhbdASgPvwuAhynnzLDPCkpump?maker=E88UW4TnBWZwHGxbLbZwKM7MzP8sFKUa2uymWDWWBvHU","https://dexscreener.com/solana/4iBFAnN896J92qCopFAhbdASgPvwuAhynnzLDPCkpump?maker=E88UW4TnBWZwHGxbLbZwKM7MzP8sFKUa2uymWDWWBvHU")</f>
        <v/>
      </c>
    </row>
    <row r="100">
      <c r="A100" t="inlineStr">
        <is>
          <t>EZGZE4sE9LF1s86yJKNG6kHNvdug7NuP3R4kvYy9pump</t>
        </is>
      </c>
      <c r="B100" t="inlineStr">
        <is>
          <t>RALPH</t>
        </is>
      </c>
      <c r="C100" t="n">
        <v>3</v>
      </c>
      <c r="D100" t="n">
        <v>-0.287</v>
      </c>
      <c r="E100" t="n">
        <v>-1</v>
      </c>
      <c r="F100" t="n">
        <v>0.722</v>
      </c>
      <c r="G100" t="n">
        <v>0.435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HYPERLINK("https://www.defined.fi/sol/EZGZE4sE9LF1s86yJKNG6kHNvdug7NuP3R4kvYy9pump?maker=E88UW4TnBWZwHGxbLbZwKM7MzP8sFKUa2uymWDWWBvHU","https://www.defined.fi/sol/EZGZE4sE9LF1s86yJKNG6kHNvdug7NuP3R4kvYy9pump?maker=E88UW4TnBWZwHGxbLbZwKM7MzP8sFKUa2uymWDWWBvHU")</f>
        <v/>
      </c>
      <c r="M100">
        <f>HYPERLINK("https://dexscreener.com/solana/EZGZE4sE9LF1s86yJKNG6kHNvdug7NuP3R4kvYy9pump?maker=E88UW4TnBWZwHGxbLbZwKM7MzP8sFKUa2uymWDWWBvHU","https://dexscreener.com/solana/EZGZE4sE9LF1s86yJKNG6kHNvdug7NuP3R4kvYy9pump?maker=E88UW4TnBWZwHGxbLbZwKM7MzP8sFKUa2uymWDWWBvHU")</f>
        <v/>
      </c>
    </row>
    <row r="101">
      <c r="A101" t="inlineStr">
        <is>
          <t>12w215rGm3aJbGu3YjFL8kw1Y4UTiFAY5o3omYBCpump</t>
        </is>
      </c>
      <c r="B101" t="inlineStr">
        <is>
          <t>TOPBLAST</t>
        </is>
      </c>
      <c r="C101" t="n">
        <v>3</v>
      </c>
      <c r="D101" t="n">
        <v>0.145</v>
      </c>
      <c r="E101" t="n">
        <v>0.17</v>
      </c>
      <c r="F101" t="n">
        <v>0.875</v>
      </c>
      <c r="G101" t="n">
        <v>1.02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HYPERLINK("https://www.defined.fi/sol/12w215rGm3aJbGu3YjFL8kw1Y4UTiFAY5o3omYBCpump?maker=E88UW4TnBWZwHGxbLbZwKM7MzP8sFKUa2uymWDWWBvHU","https://www.defined.fi/sol/12w215rGm3aJbGu3YjFL8kw1Y4UTiFAY5o3omYBCpump?maker=E88UW4TnBWZwHGxbLbZwKM7MzP8sFKUa2uymWDWWBvHU")</f>
        <v/>
      </c>
      <c r="M101">
        <f>HYPERLINK("https://dexscreener.com/solana/12w215rGm3aJbGu3YjFL8kw1Y4UTiFAY5o3omYBCpump?maker=E88UW4TnBWZwHGxbLbZwKM7MzP8sFKUa2uymWDWWBvHU","https://dexscreener.com/solana/12w215rGm3aJbGu3YjFL8kw1Y4UTiFAY5o3omYBCpump?maker=E88UW4TnBWZwHGxbLbZwKM7MzP8sFKUa2uymWDWWBvHU")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