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7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8YyjnnGYNXvKLZs5FaiC3h7KbwpHSeKj1VkaFFXqpump</t>
        </is>
      </c>
      <c r="B2" t="inlineStr">
        <is>
          <t>DATA</t>
        </is>
      </c>
      <c r="C2" t="n">
        <v>0</v>
      </c>
      <c r="D2" t="n">
        <v>0.278</v>
      </c>
      <c r="E2" t="n">
        <v>0.29</v>
      </c>
      <c r="F2" t="n">
        <v>0.953</v>
      </c>
      <c r="G2" t="n">
        <v>1.23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HYPERLINK("https://www.defined.fi/sol/8YyjnnGYNXvKLZs5FaiC3h7KbwpHSeKj1VkaFFXqpump?maker=DpCeznq8NDgKTbGd2FYA7hUURrVdnCif4uddRb6rTDxV","https://www.defined.fi/sol/8YyjnnGYNXvKLZs5FaiC3h7KbwpHSeKj1VkaFFXqpump?maker=DpCeznq8NDgKTbGd2FYA7hUURrVdnCif4uddRb6rTDxV")</f>
        <v/>
      </c>
      <c r="M2">
        <f>HYPERLINK("https://dexscreener.com/solana/8YyjnnGYNXvKLZs5FaiC3h7KbwpHSeKj1VkaFFXqpump?maker=DpCeznq8NDgKTbGd2FYA7hUURrVdnCif4uddRb6rTDxV","https://dexscreener.com/solana/8YyjnnGYNXvKLZs5FaiC3h7KbwpHSeKj1VkaFFXqpump?maker=DpCeznq8NDgKTbGd2FYA7hUURrVdnCif4uddRb6rTDxV")</f>
        <v/>
      </c>
    </row>
    <row r="3">
      <c r="A3" t="inlineStr">
        <is>
          <t>2kCuxQznKMpC4BbNDWRwbrekJrFhCcUkJUJdgiLspump</t>
        </is>
      </c>
      <c r="B3" t="inlineStr">
        <is>
          <t>CatC</t>
        </is>
      </c>
      <c r="C3" t="n">
        <v>0</v>
      </c>
      <c r="D3" t="n">
        <v>-0.001</v>
      </c>
      <c r="E3" t="n">
        <v>-1</v>
      </c>
      <c r="F3" t="n">
        <v>1.01</v>
      </c>
      <c r="G3" t="n">
        <v>1.01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HYPERLINK("https://www.defined.fi/sol/2kCuxQznKMpC4BbNDWRwbrekJrFhCcUkJUJdgiLspump?maker=DpCeznq8NDgKTbGd2FYA7hUURrVdnCif4uddRb6rTDxV","https://www.defined.fi/sol/2kCuxQznKMpC4BbNDWRwbrekJrFhCcUkJUJdgiLspump?maker=DpCeznq8NDgKTbGd2FYA7hUURrVdnCif4uddRb6rTDxV")</f>
        <v/>
      </c>
      <c r="M3">
        <f>HYPERLINK("https://dexscreener.com/solana/2kCuxQznKMpC4BbNDWRwbrekJrFhCcUkJUJdgiLspump?maker=DpCeznq8NDgKTbGd2FYA7hUURrVdnCif4uddRb6rTDxV","https://dexscreener.com/solana/2kCuxQznKMpC4BbNDWRwbrekJrFhCcUkJUJdgiLspump?maker=DpCeznq8NDgKTbGd2FYA7hUURrVdnCif4uddRb6rTDxV")</f>
        <v/>
      </c>
    </row>
    <row r="4">
      <c r="A4" t="inlineStr">
        <is>
          <t>4FdDj9SUb1xtwBuMbAaKQ4VDXYSfqaLvRG29GMK5pump</t>
        </is>
      </c>
      <c r="B4" t="inlineStr">
        <is>
          <t>Mew</t>
        </is>
      </c>
      <c r="C4" t="n">
        <v>0</v>
      </c>
      <c r="D4" t="n">
        <v>0.326</v>
      </c>
      <c r="E4" t="n">
        <v>-1</v>
      </c>
      <c r="F4" t="n">
        <v>1</v>
      </c>
      <c r="G4" t="n">
        <v>1.33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HYPERLINK("https://www.defined.fi/sol/4FdDj9SUb1xtwBuMbAaKQ4VDXYSfqaLvRG29GMK5pump?maker=DpCeznq8NDgKTbGd2FYA7hUURrVdnCif4uddRb6rTDxV","https://www.defined.fi/sol/4FdDj9SUb1xtwBuMbAaKQ4VDXYSfqaLvRG29GMK5pump?maker=DpCeznq8NDgKTbGd2FYA7hUURrVdnCif4uddRb6rTDxV")</f>
        <v/>
      </c>
      <c r="M4">
        <f>HYPERLINK("https://dexscreener.com/solana/4FdDj9SUb1xtwBuMbAaKQ4VDXYSfqaLvRG29GMK5pump?maker=DpCeznq8NDgKTbGd2FYA7hUURrVdnCif4uddRb6rTDxV","https://dexscreener.com/solana/4FdDj9SUb1xtwBuMbAaKQ4VDXYSfqaLvRG29GMK5pump?maker=DpCeznq8NDgKTbGd2FYA7hUURrVdnCif4uddRb6rTDxV")</f>
        <v/>
      </c>
    </row>
    <row r="5">
      <c r="A5" t="inlineStr">
        <is>
          <t>26cmcAFhj41dPwnaoPKuJNNEsqMLFQM4p5bCU9T9pump</t>
        </is>
      </c>
      <c r="B5" t="inlineStr">
        <is>
          <t>fI</t>
        </is>
      </c>
      <c r="C5" t="n">
        <v>0</v>
      </c>
      <c r="D5" t="n">
        <v>0.08400000000000001</v>
      </c>
      <c r="E5" t="n">
        <v>-1</v>
      </c>
      <c r="F5" t="n">
        <v>1.03</v>
      </c>
      <c r="G5" t="n">
        <v>1.11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HYPERLINK("https://www.defined.fi/sol/26cmcAFhj41dPwnaoPKuJNNEsqMLFQM4p5bCU9T9pump?maker=DpCeznq8NDgKTbGd2FYA7hUURrVdnCif4uddRb6rTDxV","https://www.defined.fi/sol/26cmcAFhj41dPwnaoPKuJNNEsqMLFQM4p5bCU9T9pump?maker=DpCeznq8NDgKTbGd2FYA7hUURrVdnCif4uddRb6rTDxV")</f>
        <v/>
      </c>
      <c r="M5">
        <f>HYPERLINK("https://dexscreener.com/solana/26cmcAFhj41dPwnaoPKuJNNEsqMLFQM4p5bCU9T9pump?maker=DpCeznq8NDgKTbGd2FYA7hUURrVdnCif4uddRb6rTDxV","https://dexscreener.com/solana/26cmcAFhj41dPwnaoPKuJNNEsqMLFQM4p5bCU9T9pump?maker=DpCeznq8NDgKTbGd2FYA7hUURrVdnCif4uddRb6rTDxV")</f>
        <v/>
      </c>
    </row>
    <row r="6">
      <c r="A6" t="inlineStr">
        <is>
          <t>vyPu3cip3jEDPqkigX92LcLdwyaFxmbg7UJmSVipump</t>
        </is>
      </c>
      <c r="B6" t="inlineStr">
        <is>
          <t>Novus</t>
        </is>
      </c>
      <c r="C6" t="n">
        <v>0</v>
      </c>
      <c r="D6" t="n">
        <v>0.301</v>
      </c>
      <c r="E6" t="n">
        <v>0.3</v>
      </c>
      <c r="F6" t="n">
        <v>1</v>
      </c>
      <c r="G6" t="n">
        <v>1.3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HYPERLINK("https://www.defined.fi/sol/vyPu3cip3jEDPqkigX92LcLdwyaFxmbg7UJmSVipump?maker=DpCeznq8NDgKTbGd2FYA7hUURrVdnCif4uddRb6rTDxV","https://www.defined.fi/sol/vyPu3cip3jEDPqkigX92LcLdwyaFxmbg7UJmSVipump?maker=DpCeznq8NDgKTbGd2FYA7hUURrVdnCif4uddRb6rTDxV")</f>
        <v/>
      </c>
      <c r="M6">
        <f>HYPERLINK("https://dexscreener.com/solana/vyPu3cip3jEDPqkigX92LcLdwyaFxmbg7UJmSVipump?maker=DpCeznq8NDgKTbGd2FYA7hUURrVdnCif4uddRb6rTDxV","https://dexscreener.com/solana/vyPu3cip3jEDPqkigX92LcLdwyaFxmbg7UJmSVipump?maker=DpCeznq8NDgKTbGd2FYA7hUURrVdnCif4uddRb6rTDxV")</f>
        <v/>
      </c>
    </row>
    <row r="7">
      <c r="A7" t="inlineStr">
        <is>
          <t>nxUowNwiA4148vaL7T1F4HACQKGtuvqfK7cBXMgpump</t>
        </is>
      </c>
      <c r="B7" t="inlineStr">
        <is>
          <t>548R1NaN</t>
        </is>
      </c>
      <c r="C7" t="n">
        <v>0</v>
      </c>
      <c r="D7" t="n">
        <v>0.41</v>
      </c>
      <c r="E7" t="n">
        <v>-1</v>
      </c>
      <c r="F7" t="n">
        <v>1.05</v>
      </c>
      <c r="G7" t="n">
        <v>1.46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HYPERLINK("https://www.defined.fi/sol/nxUowNwiA4148vaL7T1F4HACQKGtuvqfK7cBXMgpump?maker=DpCeznq8NDgKTbGd2FYA7hUURrVdnCif4uddRb6rTDxV","https://www.defined.fi/sol/nxUowNwiA4148vaL7T1F4HACQKGtuvqfK7cBXMgpump?maker=DpCeznq8NDgKTbGd2FYA7hUURrVdnCif4uddRb6rTDxV")</f>
        <v/>
      </c>
      <c r="M7">
        <f>HYPERLINK("https://dexscreener.com/solana/nxUowNwiA4148vaL7T1F4HACQKGtuvqfK7cBXMgpump?maker=DpCeznq8NDgKTbGd2FYA7hUURrVdnCif4uddRb6rTDxV","https://dexscreener.com/solana/nxUowNwiA4148vaL7T1F4HACQKGtuvqfK7cBXMgpump?maker=DpCeznq8NDgKTbGd2FYA7hUURrVdnCif4uddRb6rTDxV")</f>
        <v/>
      </c>
    </row>
    <row r="8">
      <c r="A8" t="inlineStr">
        <is>
          <t>AgHg9Q1s9aUhU7YNMH7c5pvCghFVSFcnCEJ4ePKjrDZg</t>
        </is>
      </c>
      <c r="B8" t="inlineStr">
        <is>
          <t>Thebes</t>
        </is>
      </c>
      <c r="C8" t="n">
        <v>0</v>
      </c>
      <c r="D8" t="n">
        <v>0.515</v>
      </c>
      <c r="E8" t="n">
        <v>0.53</v>
      </c>
      <c r="F8" t="n">
        <v>0.982</v>
      </c>
      <c r="G8" t="n">
        <v>1.5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HYPERLINK("https://www.defined.fi/sol/AgHg9Q1s9aUhU7YNMH7c5pvCghFVSFcnCEJ4ePKjrDZg?maker=DpCeznq8NDgKTbGd2FYA7hUURrVdnCif4uddRb6rTDxV","https://www.defined.fi/sol/AgHg9Q1s9aUhU7YNMH7c5pvCghFVSFcnCEJ4ePKjrDZg?maker=DpCeznq8NDgKTbGd2FYA7hUURrVdnCif4uddRb6rTDxV")</f>
        <v/>
      </c>
      <c r="M8">
        <f>HYPERLINK("https://dexscreener.com/solana/AgHg9Q1s9aUhU7YNMH7c5pvCghFVSFcnCEJ4ePKjrDZg?maker=DpCeznq8NDgKTbGd2FYA7hUURrVdnCif4uddRb6rTDxV","https://dexscreener.com/solana/AgHg9Q1s9aUhU7YNMH7c5pvCghFVSFcnCEJ4ePKjrDZg?maker=DpCeznq8NDgKTbGd2FYA7hUURrVdnCif4uddRb6rTDxV")</f>
        <v/>
      </c>
    </row>
    <row r="9">
      <c r="A9" t="inlineStr">
        <is>
          <t>2HxNrtMz3SUje5kryw893xP6AK5iFsmRNXVaXJSYpump</t>
        </is>
      </c>
      <c r="B9" t="inlineStr">
        <is>
          <t>SKELETON</t>
        </is>
      </c>
      <c r="C9" t="n">
        <v>0</v>
      </c>
      <c r="D9" t="n">
        <v>-0.29</v>
      </c>
      <c r="E9" t="n">
        <v>-1</v>
      </c>
      <c r="F9" t="n">
        <v>1.07</v>
      </c>
      <c r="G9" t="n">
        <v>0.777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HYPERLINK("https://www.defined.fi/sol/2HxNrtMz3SUje5kryw893xP6AK5iFsmRNXVaXJSYpump?maker=DpCeznq8NDgKTbGd2FYA7hUURrVdnCif4uddRb6rTDxV","https://www.defined.fi/sol/2HxNrtMz3SUje5kryw893xP6AK5iFsmRNXVaXJSYpump?maker=DpCeznq8NDgKTbGd2FYA7hUURrVdnCif4uddRb6rTDxV")</f>
        <v/>
      </c>
      <c r="M9">
        <f>HYPERLINK("https://dexscreener.com/solana/2HxNrtMz3SUje5kryw893xP6AK5iFsmRNXVaXJSYpump?maker=DpCeznq8NDgKTbGd2FYA7hUURrVdnCif4uddRb6rTDxV","https://dexscreener.com/solana/2HxNrtMz3SUje5kryw893xP6AK5iFsmRNXVaXJSYpump?maker=DpCeznq8NDgKTbGd2FYA7hUURrVdnCif4uddRb6rTDxV")</f>
        <v/>
      </c>
    </row>
    <row r="10">
      <c r="A10" t="inlineStr">
        <is>
          <t>EgrqgNP4dNp5UVWwo5EoUEJjZz4k9uJsKvH3w4FSpump</t>
        </is>
      </c>
      <c r="B10" t="inlineStr">
        <is>
          <t>eptt</t>
        </is>
      </c>
      <c r="C10" t="n">
        <v>0</v>
      </c>
      <c r="D10" t="n">
        <v>-0.472</v>
      </c>
      <c r="E10" t="n">
        <v>-1</v>
      </c>
      <c r="F10" t="n">
        <v>1</v>
      </c>
      <c r="G10" t="n">
        <v>0.529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HYPERLINK("https://www.defined.fi/sol/EgrqgNP4dNp5UVWwo5EoUEJjZz4k9uJsKvH3w4FSpump?maker=DpCeznq8NDgKTbGd2FYA7hUURrVdnCif4uddRb6rTDxV","https://www.defined.fi/sol/EgrqgNP4dNp5UVWwo5EoUEJjZz4k9uJsKvH3w4FSpump?maker=DpCeznq8NDgKTbGd2FYA7hUURrVdnCif4uddRb6rTDxV")</f>
        <v/>
      </c>
      <c r="M10">
        <f>HYPERLINK("https://dexscreener.com/solana/EgrqgNP4dNp5UVWwo5EoUEJjZz4k9uJsKvH3w4FSpump?maker=DpCeznq8NDgKTbGd2FYA7hUURrVdnCif4uddRb6rTDxV","https://dexscreener.com/solana/EgrqgNP4dNp5UVWwo5EoUEJjZz4k9uJsKvH3w4FSpump?maker=DpCeznq8NDgKTbGd2FYA7hUURrVdnCif4uddRb6rTDxV")</f>
        <v/>
      </c>
    </row>
    <row r="11">
      <c r="A11" t="inlineStr">
        <is>
          <t>H9KT5Ss8D39qLw4FPnRqJ8CtbyRqG3zCs7qFCZfbpump</t>
        </is>
      </c>
      <c r="B11" t="inlineStr">
        <is>
          <t>MARIA</t>
        </is>
      </c>
      <c r="C11" t="n">
        <v>1</v>
      </c>
      <c r="D11" t="n">
        <v>-1.18</v>
      </c>
      <c r="E11" t="n">
        <v>-1</v>
      </c>
      <c r="F11" t="n">
        <v>1.85</v>
      </c>
      <c r="G11" t="n">
        <v>0.674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HYPERLINK("https://www.defined.fi/sol/H9KT5Ss8D39qLw4FPnRqJ8CtbyRqG3zCs7qFCZfbpump?maker=DpCeznq8NDgKTbGd2FYA7hUURrVdnCif4uddRb6rTDxV","https://www.defined.fi/sol/H9KT5Ss8D39qLw4FPnRqJ8CtbyRqG3zCs7qFCZfbpump?maker=DpCeznq8NDgKTbGd2FYA7hUURrVdnCif4uddRb6rTDxV")</f>
        <v/>
      </c>
      <c r="M11">
        <f>HYPERLINK("https://dexscreener.com/solana/H9KT5Ss8D39qLw4FPnRqJ8CtbyRqG3zCs7qFCZfbpump?maker=DpCeznq8NDgKTbGd2FYA7hUURrVdnCif4uddRb6rTDxV","https://dexscreener.com/solana/H9KT5Ss8D39qLw4FPnRqJ8CtbyRqG3zCs7qFCZfbpump?maker=DpCeznq8NDgKTbGd2FYA7hUURrVdnCif4uddRb6rTDxV")</f>
        <v/>
      </c>
    </row>
    <row r="12">
      <c r="A12" t="inlineStr">
        <is>
          <t>ETZDTrZp1tWSTPHf22cyUXiv5xGzXuBFEwJAsE8ypump</t>
        </is>
      </c>
      <c r="B12" t="inlineStr">
        <is>
          <t>xcog</t>
        </is>
      </c>
      <c r="C12" t="n">
        <v>1</v>
      </c>
      <c r="D12" t="n">
        <v>15.48</v>
      </c>
      <c r="E12" t="n">
        <v>8.01</v>
      </c>
      <c r="F12" t="n">
        <v>1.93</v>
      </c>
      <c r="G12" t="n">
        <v>17.41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HYPERLINK("https://www.defined.fi/sol/ETZDTrZp1tWSTPHf22cyUXiv5xGzXuBFEwJAsE8ypump?maker=DpCeznq8NDgKTbGd2FYA7hUURrVdnCif4uddRb6rTDxV","https://www.defined.fi/sol/ETZDTrZp1tWSTPHf22cyUXiv5xGzXuBFEwJAsE8ypump?maker=DpCeznq8NDgKTbGd2FYA7hUURrVdnCif4uddRb6rTDxV")</f>
        <v/>
      </c>
      <c r="M12">
        <f>HYPERLINK("https://dexscreener.com/solana/ETZDTrZp1tWSTPHf22cyUXiv5xGzXuBFEwJAsE8ypump?maker=DpCeznq8NDgKTbGd2FYA7hUURrVdnCif4uddRb6rTDxV","https://dexscreener.com/solana/ETZDTrZp1tWSTPHf22cyUXiv5xGzXuBFEwJAsE8ypump?maker=DpCeznq8NDgKTbGd2FYA7hUURrVdnCif4uddRb6rTDxV")</f>
        <v/>
      </c>
    </row>
    <row r="13">
      <c r="A13" t="inlineStr">
        <is>
          <t>Dzk42TEAJRtUmqsgR5zaqtTSxYKRJjx2Y85B7ZYApump</t>
        </is>
      </c>
      <c r="B13" t="inlineStr">
        <is>
          <t>Moka</t>
        </is>
      </c>
      <c r="C13" t="n">
        <v>1</v>
      </c>
      <c r="D13" t="n">
        <v>0.704</v>
      </c>
      <c r="E13" t="n">
        <v>-1</v>
      </c>
      <c r="F13" t="n">
        <v>0.995</v>
      </c>
      <c r="G13" t="n">
        <v>1.7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HYPERLINK("https://www.defined.fi/sol/Dzk42TEAJRtUmqsgR5zaqtTSxYKRJjx2Y85B7ZYApump?maker=DpCeznq8NDgKTbGd2FYA7hUURrVdnCif4uddRb6rTDxV","https://www.defined.fi/sol/Dzk42TEAJRtUmqsgR5zaqtTSxYKRJjx2Y85B7ZYApump?maker=DpCeznq8NDgKTbGd2FYA7hUURrVdnCif4uddRb6rTDxV")</f>
        <v/>
      </c>
      <c r="M13">
        <f>HYPERLINK("https://dexscreener.com/solana/Dzk42TEAJRtUmqsgR5zaqtTSxYKRJjx2Y85B7ZYApump?maker=DpCeznq8NDgKTbGd2FYA7hUURrVdnCif4uddRb6rTDxV","https://dexscreener.com/solana/Dzk42TEAJRtUmqsgR5zaqtTSxYKRJjx2Y85B7ZYApump?maker=DpCeznq8NDgKTbGd2FYA7hUURrVdnCif4uddRb6rTDxV")</f>
        <v/>
      </c>
    </row>
    <row r="14">
      <c r="A14" t="inlineStr">
        <is>
          <t>FfYQoPfsSVYfsnk5yX3GvJJSw27RE91y1CYFcbfipump</t>
        </is>
      </c>
      <c r="B14" t="inlineStr">
        <is>
          <t>DeSci</t>
        </is>
      </c>
      <c r="C14" t="n">
        <v>1</v>
      </c>
      <c r="D14" t="n">
        <v>0.013</v>
      </c>
      <c r="E14" t="n">
        <v>-1</v>
      </c>
      <c r="F14" t="n">
        <v>0.966</v>
      </c>
      <c r="G14" t="n">
        <v>0.979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HYPERLINK("https://www.defined.fi/sol/FfYQoPfsSVYfsnk5yX3GvJJSw27RE91y1CYFcbfipump?maker=DpCeznq8NDgKTbGd2FYA7hUURrVdnCif4uddRb6rTDxV","https://www.defined.fi/sol/FfYQoPfsSVYfsnk5yX3GvJJSw27RE91y1CYFcbfipump?maker=DpCeznq8NDgKTbGd2FYA7hUURrVdnCif4uddRb6rTDxV")</f>
        <v/>
      </c>
      <c r="M14">
        <f>HYPERLINK("https://dexscreener.com/solana/FfYQoPfsSVYfsnk5yX3GvJJSw27RE91y1CYFcbfipump?maker=DpCeznq8NDgKTbGd2FYA7hUURrVdnCif4uddRb6rTDxV","https://dexscreener.com/solana/FfYQoPfsSVYfsnk5yX3GvJJSw27RE91y1CYFcbfipump?maker=DpCeznq8NDgKTbGd2FYA7hUURrVdnCif4uddRb6rTDxV")</f>
        <v/>
      </c>
    </row>
    <row r="15">
      <c r="A15" t="inlineStr">
        <is>
          <t>5hHuoos5sbjeAuySu3JRmtxN2Ng5BsjNCbNH7dwHpump</t>
        </is>
      </c>
      <c r="B15" t="inlineStr">
        <is>
          <t>kundalini</t>
        </is>
      </c>
      <c r="C15" t="n">
        <v>1</v>
      </c>
      <c r="D15" t="n">
        <v>-0.051</v>
      </c>
      <c r="E15" t="n">
        <v>-0.01</v>
      </c>
      <c r="F15" t="n">
        <v>8.76</v>
      </c>
      <c r="G15" t="n">
        <v>8.699999999999999</v>
      </c>
      <c r="H15" t="n">
        <v>4</v>
      </c>
      <c r="I15" t="n">
        <v>2</v>
      </c>
      <c r="J15" t="n">
        <v>-1</v>
      </c>
      <c r="K15" t="n">
        <v>-1</v>
      </c>
      <c r="L15">
        <f>HYPERLINK("https://www.defined.fi/sol/5hHuoos5sbjeAuySu3JRmtxN2Ng5BsjNCbNH7dwHpump?maker=DpCeznq8NDgKTbGd2FYA7hUURrVdnCif4uddRb6rTDxV","https://www.defined.fi/sol/5hHuoos5sbjeAuySu3JRmtxN2Ng5BsjNCbNH7dwHpump?maker=DpCeznq8NDgKTbGd2FYA7hUURrVdnCif4uddRb6rTDxV")</f>
        <v/>
      </c>
      <c r="M15">
        <f>HYPERLINK("https://dexscreener.com/solana/5hHuoos5sbjeAuySu3JRmtxN2Ng5BsjNCbNH7dwHpump?maker=DpCeznq8NDgKTbGd2FYA7hUURrVdnCif4uddRb6rTDxV","https://dexscreener.com/solana/5hHuoos5sbjeAuySu3JRmtxN2Ng5BsjNCbNH7dwHpump?maker=DpCeznq8NDgKTbGd2FYA7hUURrVdnCif4uddRb6rTDxV")</f>
        <v/>
      </c>
    </row>
    <row r="16">
      <c r="A16" t="inlineStr">
        <is>
          <t>3KAcoiMCBd7wcDKYVFrDCaJoyP6A9UZUXXz5BeMJpump</t>
        </is>
      </c>
      <c r="B16" t="inlineStr">
        <is>
          <t>ELIEZER</t>
        </is>
      </c>
      <c r="C16" t="n">
        <v>1</v>
      </c>
      <c r="D16" t="n">
        <v>4.46</v>
      </c>
      <c r="E16" t="n">
        <v>4.85</v>
      </c>
      <c r="F16" t="n">
        <v>0.918</v>
      </c>
      <c r="G16" t="n">
        <v>5.37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HYPERLINK("https://www.defined.fi/sol/3KAcoiMCBd7wcDKYVFrDCaJoyP6A9UZUXXz5BeMJpump?maker=DpCeznq8NDgKTbGd2FYA7hUURrVdnCif4uddRb6rTDxV","https://www.defined.fi/sol/3KAcoiMCBd7wcDKYVFrDCaJoyP6A9UZUXXz5BeMJpump?maker=DpCeznq8NDgKTbGd2FYA7hUURrVdnCif4uddRb6rTDxV")</f>
        <v/>
      </c>
      <c r="M16">
        <f>HYPERLINK("https://dexscreener.com/solana/3KAcoiMCBd7wcDKYVFrDCaJoyP6A9UZUXXz5BeMJpump?maker=DpCeznq8NDgKTbGd2FYA7hUURrVdnCif4uddRb6rTDxV","https://dexscreener.com/solana/3KAcoiMCBd7wcDKYVFrDCaJoyP6A9UZUXXz5BeMJpump?maker=DpCeznq8NDgKTbGd2FYA7hUURrVdnCif4uddRb6rTDxV")</f>
        <v/>
      </c>
    </row>
    <row r="17">
      <c r="A17" t="inlineStr">
        <is>
          <t>5bMiFxQUwqex6d4QEQB5LJfEK8B3fV1DVr7PADnupump</t>
        </is>
      </c>
      <c r="B17" t="inlineStr">
        <is>
          <t>NORVID</t>
        </is>
      </c>
      <c r="C17" t="n">
        <v>1</v>
      </c>
      <c r="D17" t="n">
        <v>-0.021</v>
      </c>
      <c r="E17" t="n">
        <v>-0.02</v>
      </c>
      <c r="F17" t="n">
        <v>0.982</v>
      </c>
      <c r="G17" t="n">
        <v>0.961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HYPERLINK("https://www.defined.fi/sol/5bMiFxQUwqex6d4QEQB5LJfEK8B3fV1DVr7PADnupump?maker=DpCeznq8NDgKTbGd2FYA7hUURrVdnCif4uddRb6rTDxV","https://www.defined.fi/sol/5bMiFxQUwqex6d4QEQB5LJfEK8B3fV1DVr7PADnupump?maker=DpCeznq8NDgKTbGd2FYA7hUURrVdnCif4uddRb6rTDxV")</f>
        <v/>
      </c>
      <c r="M17">
        <f>HYPERLINK("https://dexscreener.com/solana/5bMiFxQUwqex6d4QEQB5LJfEK8B3fV1DVr7PADnupump?maker=DpCeznq8NDgKTbGd2FYA7hUURrVdnCif4uddRb6rTDxV","https://dexscreener.com/solana/5bMiFxQUwqex6d4QEQB5LJfEK8B3fV1DVr7PADnupump?maker=DpCeznq8NDgKTbGd2FYA7hUURrVdnCif4uddRb6rTDxV")</f>
        <v/>
      </c>
    </row>
    <row r="18">
      <c r="A18" t="inlineStr">
        <is>
          <t>Hp3WCQE2gfVBYxyXa3RMFeiudSM1KMANnqQbmDLVpump</t>
        </is>
      </c>
      <c r="B18" t="inlineStr">
        <is>
          <t>mindfk</t>
        </is>
      </c>
      <c r="C18" t="n">
        <v>1</v>
      </c>
      <c r="D18" t="n">
        <v>0.121</v>
      </c>
      <c r="E18" t="n">
        <v>0.12</v>
      </c>
      <c r="F18" t="n">
        <v>0.983</v>
      </c>
      <c r="G18" t="n">
        <v>1.1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HYPERLINK("https://www.defined.fi/sol/Hp3WCQE2gfVBYxyXa3RMFeiudSM1KMANnqQbmDLVpump?maker=DpCeznq8NDgKTbGd2FYA7hUURrVdnCif4uddRb6rTDxV","https://www.defined.fi/sol/Hp3WCQE2gfVBYxyXa3RMFeiudSM1KMANnqQbmDLVpump?maker=DpCeznq8NDgKTbGd2FYA7hUURrVdnCif4uddRb6rTDxV")</f>
        <v/>
      </c>
      <c r="M18">
        <f>HYPERLINK("https://dexscreener.com/solana/Hp3WCQE2gfVBYxyXa3RMFeiudSM1KMANnqQbmDLVpump?maker=DpCeznq8NDgKTbGd2FYA7hUURrVdnCif4uddRb6rTDxV","https://dexscreener.com/solana/Hp3WCQE2gfVBYxyXa3RMFeiudSM1KMANnqQbmDLVpump?maker=DpCeznq8NDgKTbGd2FYA7hUURrVdnCif4uddRb6rTDxV")</f>
        <v/>
      </c>
    </row>
    <row r="19">
      <c r="A19" t="inlineStr">
        <is>
          <t>579bBioNE4Q6J8dBvk2jNB39r8gXRq2gvHwVy8Efpump</t>
        </is>
      </c>
      <c r="B19" t="inlineStr">
        <is>
          <t>reddit</t>
        </is>
      </c>
      <c r="C19" t="n">
        <v>1</v>
      </c>
      <c r="D19" t="n">
        <v>-0.853</v>
      </c>
      <c r="E19" t="n">
        <v>-0.88</v>
      </c>
      <c r="F19" t="n">
        <v>0.966</v>
      </c>
      <c r="G19" t="n">
        <v>0.113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HYPERLINK("https://www.defined.fi/sol/579bBioNE4Q6J8dBvk2jNB39r8gXRq2gvHwVy8Efpump?maker=DpCeznq8NDgKTbGd2FYA7hUURrVdnCif4uddRb6rTDxV","https://www.defined.fi/sol/579bBioNE4Q6J8dBvk2jNB39r8gXRq2gvHwVy8Efpump?maker=DpCeznq8NDgKTbGd2FYA7hUURrVdnCif4uddRb6rTDxV")</f>
        <v/>
      </c>
      <c r="M19">
        <f>HYPERLINK("https://dexscreener.com/solana/579bBioNE4Q6J8dBvk2jNB39r8gXRq2gvHwVy8Efpump?maker=DpCeznq8NDgKTbGd2FYA7hUURrVdnCif4uddRb6rTDxV","https://dexscreener.com/solana/579bBioNE4Q6J8dBvk2jNB39r8gXRq2gvHwVy8Efpump?maker=DpCeznq8NDgKTbGd2FYA7hUURrVdnCif4uddRb6rTDxV")</f>
        <v/>
      </c>
    </row>
    <row r="20">
      <c r="A20" t="inlineStr">
        <is>
          <t>4zKLmWfQkvzCqnUaCG1yxqa6DhLpVGMvdKeoPPPCpump</t>
        </is>
      </c>
      <c r="B20" t="inlineStr">
        <is>
          <t>Cyborgism</t>
        </is>
      </c>
      <c r="C20" t="n">
        <v>2</v>
      </c>
      <c r="D20" t="n">
        <v>-0.447</v>
      </c>
      <c r="E20" t="n">
        <v>-1</v>
      </c>
      <c r="F20" t="n">
        <v>0.972</v>
      </c>
      <c r="G20" t="n">
        <v>0.525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HYPERLINK("https://www.defined.fi/sol/4zKLmWfQkvzCqnUaCG1yxqa6DhLpVGMvdKeoPPPCpump?maker=DpCeznq8NDgKTbGd2FYA7hUURrVdnCif4uddRb6rTDxV","https://www.defined.fi/sol/4zKLmWfQkvzCqnUaCG1yxqa6DhLpVGMvdKeoPPPCpump?maker=DpCeznq8NDgKTbGd2FYA7hUURrVdnCif4uddRb6rTDxV")</f>
        <v/>
      </c>
      <c r="M20">
        <f>HYPERLINK("https://dexscreener.com/solana/4zKLmWfQkvzCqnUaCG1yxqa6DhLpVGMvdKeoPPPCpump?maker=DpCeznq8NDgKTbGd2FYA7hUURrVdnCif4uddRb6rTDxV","https://dexscreener.com/solana/4zKLmWfQkvzCqnUaCG1yxqa6DhLpVGMvdKeoPPPCpump?maker=DpCeznq8NDgKTbGd2FYA7hUURrVdnCif4uddRb6rTDxV")</f>
        <v/>
      </c>
    </row>
    <row r="21">
      <c r="A21" t="inlineStr">
        <is>
          <t>Gb4cNCK8UuFRM1P1uZCAaefztE8kwFhHFfM8yy8Fpump</t>
        </is>
      </c>
      <c r="B21" t="inlineStr">
        <is>
          <t>GMAGA</t>
        </is>
      </c>
      <c r="C21" t="n">
        <v>2</v>
      </c>
      <c r="D21" t="n">
        <v>0.875</v>
      </c>
      <c r="E21" t="n">
        <v>0.46</v>
      </c>
      <c r="F21" t="n">
        <v>1.89</v>
      </c>
      <c r="G21" t="n">
        <v>2.77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HYPERLINK("https://www.defined.fi/sol/Gb4cNCK8UuFRM1P1uZCAaefztE8kwFhHFfM8yy8Fpump?maker=DpCeznq8NDgKTbGd2FYA7hUURrVdnCif4uddRb6rTDxV","https://www.defined.fi/sol/Gb4cNCK8UuFRM1P1uZCAaefztE8kwFhHFfM8yy8Fpump?maker=DpCeznq8NDgKTbGd2FYA7hUURrVdnCif4uddRb6rTDxV")</f>
        <v/>
      </c>
      <c r="M21">
        <f>HYPERLINK("https://dexscreener.com/solana/Gb4cNCK8UuFRM1P1uZCAaefztE8kwFhHFfM8yy8Fpump?maker=DpCeznq8NDgKTbGd2FYA7hUURrVdnCif4uddRb6rTDxV","https://dexscreener.com/solana/Gb4cNCK8UuFRM1P1uZCAaefztE8kwFhHFfM8yy8Fpump?maker=DpCeznq8NDgKTbGd2FYA7hUURrVdnCif4uddRb6rTDxV")</f>
        <v/>
      </c>
    </row>
    <row r="22">
      <c r="A22" t="inlineStr">
        <is>
          <t>6ZK6HoiEU1RHCeGqxZSP3ia3YFjmsLJiZike9JP8pump</t>
        </is>
      </c>
      <c r="B22" t="inlineStr">
        <is>
          <t>GMAGA</t>
        </is>
      </c>
      <c r="C22" t="n">
        <v>2</v>
      </c>
      <c r="D22" t="n">
        <v>0.033</v>
      </c>
      <c r="E22" t="n">
        <v>-1</v>
      </c>
      <c r="F22" t="n">
        <v>1.89</v>
      </c>
      <c r="G22" t="n">
        <v>1.92</v>
      </c>
      <c r="H22" t="n">
        <v>2</v>
      </c>
      <c r="I22" t="n">
        <v>2</v>
      </c>
      <c r="J22" t="n">
        <v>-1</v>
      </c>
      <c r="K22" t="n">
        <v>-1</v>
      </c>
      <c r="L22">
        <f>HYPERLINK("https://www.defined.fi/sol/6ZK6HoiEU1RHCeGqxZSP3ia3YFjmsLJiZike9JP8pump?maker=DpCeznq8NDgKTbGd2FYA7hUURrVdnCif4uddRb6rTDxV","https://www.defined.fi/sol/6ZK6HoiEU1RHCeGqxZSP3ia3YFjmsLJiZike9JP8pump?maker=DpCeznq8NDgKTbGd2FYA7hUURrVdnCif4uddRb6rTDxV")</f>
        <v/>
      </c>
      <c r="M22">
        <f>HYPERLINK("https://dexscreener.com/solana/6ZK6HoiEU1RHCeGqxZSP3ia3YFjmsLJiZike9JP8pump?maker=DpCeznq8NDgKTbGd2FYA7hUURrVdnCif4uddRb6rTDxV","https://dexscreener.com/solana/6ZK6HoiEU1RHCeGqxZSP3ia3YFjmsLJiZike9JP8pump?maker=DpCeznq8NDgKTbGd2FYA7hUURrVdnCif4uddRb6rTDxV")</f>
        <v/>
      </c>
    </row>
    <row r="23">
      <c r="A23" t="inlineStr">
        <is>
          <t>4BJ1aXPzYhiV3TDPdyfg63cgrVuLbRh2DvejCzS7pump</t>
        </is>
      </c>
      <c r="B23" t="inlineStr">
        <is>
          <t>gem</t>
        </is>
      </c>
      <c r="C23" t="n">
        <v>2</v>
      </c>
      <c r="D23" t="n">
        <v>0.321</v>
      </c>
      <c r="E23" t="n">
        <v>0.09</v>
      </c>
      <c r="F23" t="n">
        <v>3.78</v>
      </c>
      <c r="G23" t="n">
        <v>4.1</v>
      </c>
      <c r="H23" t="n">
        <v>4</v>
      </c>
      <c r="I23" t="n">
        <v>2</v>
      </c>
      <c r="J23" t="n">
        <v>-1</v>
      </c>
      <c r="K23" t="n">
        <v>-1</v>
      </c>
      <c r="L23">
        <f>HYPERLINK("https://www.defined.fi/sol/4BJ1aXPzYhiV3TDPdyfg63cgrVuLbRh2DvejCzS7pump?maker=DpCeznq8NDgKTbGd2FYA7hUURrVdnCif4uddRb6rTDxV","https://www.defined.fi/sol/4BJ1aXPzYhiV3TDPdyfg63cgrVuLbRh2DvejCzS7pump?maker=DpCeznq8NDgKTbGd2FYA7hUURrVdnCif4uddRb6rTDxV")</f>
        <v/>
      </c>
      <c r="M23">
        <f>HYPERLINK("https://dexscreener.com/solana/4BJ1aXPzYhiV3TDPdyfg63cgrVuLbRh2DvejCzS7pump?maker=DpCeznq8NDgKTbGd2FYA7hUURrVdnCif4uddRb6rTDxV","https://dexscreener.com/solana/4BJ1aXPzYhiV3TDPdyfg63cgrVuLbRh2DvejCzS7pump?maker=DpCeznq8NDgKTbGd2FYA7hUURrVdnCif4uddRb6rTDxV")</f>
        <v/>
      </c>
    </row>
    <row r="24">
      <c r="A24" t="inlineStr">
        <is>
          <t>4hneCKTLw1Dg5SMp5PHCnuE31SHdHTQLkXkicwEnpump</t>
        </is>
      </c>
      <c r="B24" t="inlineStr">
        <is>
          <t>PAIN</t>
        </is>
      </c>
      <c r="C24" t="n">
        <v>2</v>
      </c>
      <c r="D24" t="n">
        <v>-1.55</v>
      </c>
      <c r="E24" t="n">
        <v>-1</v>
      </c>
      <c r="F24" t="n">
        <v>2.79</v>
      </c>
      <c r="G24" t="n">
        <v>0</v>
      </c>
      <c r="H24" t="n">
        <v>3</v>
      </c>
      <c r="I24" t="n">
        <v>0</v>
      </c>
      <c r="J24" t="n">
        <v>-1</v>
      </c>
      <c r="K24" t="n">
        <v>-1</v>
      </c>
      <c r="L24">
        <f>HYPERLINK("https://www.defined.fi/sol/4hneCKTLw1Dg5SMp5PHCnuE31SHdHTQLkXkicwEnpump?maker=DpCeznq8NDgKTbGd2FYA7hUURrVdnCif4uddRb6rTDxV","https://www.defined.fi/sol/4hneCKTLw1Dg5SMp5PHCnuE31SHdHTQLkXkicwEnpump?maker=DpCeznq8NDgKTbGd2FYA7hUURrVdnCif4uddRb6rTDxV")</f>
        <v/>
      </c>
      <c r="M24">
        <f>HYPERLINK("https://dexscreener.com/solana/4hneCKTLw1Dg5SMp5PHCnuE31SHdHTQLkXkicwEnpump?maker=DpCeznq8NDgKTbGd2FYA7hUURrVdnCif4uddRb6rTDxV","https://dexscreener.com/solana/4hneCKTLw1Dg5SMp5PHCnuE31SHdHTQLkXkicwEnpump?maker=DpCeznq8NDgKTbGd2FYA7hUURrVdnCif4uddRb6rTDxV")</f>
        <v/>
      </c>
    </row>
    <row r="25">
      <c r="A25" t="inlineStr">
        <is>
          <t>7WMh8NGrjgqQGUF8UX6GRwAAAfVJ57EvgzvDsgEmpump</t>
        </is>
      </c>
      <c r="B25" t="inlineStr">
        <is>
          <t>teno</t>
        </is>
      </c>
      <c r="C25" t="n">
        <v>2</v>
      </c>
      <c r="D25" t="n">
        <v>0.337</v>
      </c>
      <c r="E25" t="n">
        <v>0.12</v>
      </c>
      <c r="F25" t="n">
        <v>2.8</v>
      </c>
      <c r="G25" t="n">
        <v>3.14</v>
      </c>
      <c r="H25" t="n">
        <v>3</v>
      </c>
      <c r="I25" t="n">
        <v>1</v>
      </c>
      <c r="J25" t="n">
        <v>-1</v>
      </c>
      <c r="K25" t="n">
        <v>-1</v>
      </c>
      <c r="L25">
        <f>HYPERLINK("https://www.defined.fi/sol/7WMh8NGrjgqQGUF8UX6GRwAAAfVJ57EvgzvDsgEmpump?maker=DpCeznq8NDgKTbGd2FYA7hUURrVdnCif4uddRb6rTDxV","https://www.defined.fi/sol/7WMh8NGrjgqQGUF8UX6GRwAAAfVJ57EvgzvDsgEmpump?maker=DpCeznq8NDgKTbGd2FYA7hUURrVdnCif4uddRb6rTDxV")</f>
        <v/>
      </c>
      <c r="M25">
        <f>HYPERLINK("https://dexscreener.com/solana/7WMh8NGrjgqQGUF8UX6GRwAAAfVJ57EvgzvDsgEmpump?maker=DpCeznq8NDgKTbGd2FYA7hUURrVdnCif4uddRb6rTDxV","https://dexscreener.com/solana/7WMh8NGrjgqQGUF8UX6GRwAAAfVJ57EvgzvDsgEmpump?maker=DpCeznq8NDgKTbGd2FYA7hUURrVdnCif4uddRb6rTDxV")</f>
        <v/>
      </c>
    </row>
    <row r="26">
      <c r="A26" t="inlineStr">
        <is>
          <t>6NKqYaVGC7H5cyKekgPMeHrb1REEXGEeBcpxqWc2g8nc</t>
        </is>
      </c>
      <c r="B26" t="inlineStr">
        <is>
          <t>FELY</t>
        </is>
      </c>
      <c r="C26" t="n">
        <v>2</v>
      </c>
      <c r="D26" t="n">
        <v>-0.46</v>
      </c>
      <c r="E26" t="n">
        <v>-0.49</v>
      </c>
      <c r="F26" t="n">
        <v>0.9360000000000001</v>
      </c>
      <c r="G26" t="n">
        <v>0</v>
      </c>
      <c r="H26" t="n">
        <v>1</v>
      </c>
      <c r="I26" t="n">
        <v>0</v>
      </c>
      <c r="J26" t="n">
        <v>-1</v>
      </c>
      <c r="K26" t="n">
        <v>-1</v>
      </c>
      <c r="L26">
        <f>HYPERLINK("https://www.defined.fi/sol/6NKqYaVGC7H5cyKekgPMeHrb1REEXGEeBcpxqWc2g8nc?maker=DpCeznq8NDgKTbGd2FYA7hUURrVdnCif4uddRb6rTDxV","https://www.defined.fi/sol/6NKqYaVGC7H5cyKekgPMeHrb1REEXGEeBcpxqWc2g8nc?maker=DpCeznq8NDgKTbGd2FYA7hUURrVdnCif4uddRb6rTDxV")</f>
        <v/>
      </c>
      <c r="M26">
        <f>HYPERLINK("https://dexscreener.com/solana/6NKqYaVGC7H5cyKekgPMeHrb1REEXGEeBcpxqWc2g8nc?maker=DpCeznq8NDgKTbGd2FYA7hUURrVdnCif4uddRb6rTDxV","https://dexscreener.com/solana/6NKqYaVGC7H5cyKekgPMeHrb1REEXGEeBcpxqWc2g8nc?maker=DpCeznq8NDgKTbGd2FYA7hUURrVdnCif4uddRb6rTDxV")</f>
        <v/>
      </c>
    </row>
    <row r="27">
      <c r="A27" t="inlineStr">
        <is>
          <t>DB3M5ggNLurVeSezKKJb68wEZrnodcPN4jCCFoBdcKG7</t>
        </is>
      </c>
      <c r="B27" t="inlineStr">
        <is>
          <t>ARLO</t>
        </is>
      </c>
      <c r="C27" t="n">
        <v>2</v>
      </c>
      <c r="D27" t="n">
        <v>0.623</v>
      </c>
      <c r="E27" t="n">
        <v>0.11</v>
      </c>
      <c r="F27" t="n">
        <v>5.73</v>
      </c>
      <c r="G27" t="n">
        <v>6.35</v>
      </c>
      <c r="H27" t="n">
        <v>4</v>
      </c>
      <c r="I27" t="n">
        <v>2</v>
      </c>
      <c r="J27" t="n">
        <v>-1</v>
      </c>
      <c r="K27" t="n">
        <v>-1</v>
      </c>
      <c r="L27">
        <f>HYPERLINK("https://www.defined.fi/sol/DB3M5ggNLurVeSezKKJb68wEZrnodcPN4jCCFoBdcKG7?maker=DpCeznq8NDgKTbGd2FYA7hUURrVdnCif4uddRb6rTDxV","https://www.defined.fi/sol/DB3M5ggNLurVeSezKKJb68wEZrnodcPN4jCCFoBdcKG7?maker=DpCeznq8NDgKTbGd2FYA7hUURrVdnCif4uddRb6rTDxV")</f>
        <v/>
      </c>
      <c r="M27">
        <f>HYPERLINK("https://dexscreener.com/solana/DB3M5ggNLurVeSezKKJb68wEZrnodcPN4jCCFoBdcKG7?maker=DpCeznq8NDgKTbGd2FYA7hUURrVdnCif4uddRb6rTDxV","https://dexscreener.com/solana/DB3M5ggNLurVeSezKKJb68wEZrnodcPN4jCCFoBdcKG7?maker=DpCeznq8NDgKTbGd2FYA7hUURrVdnCif4uddRb6rTDxV")</f>
        <v/>
      </c>
    </row>
    <row r="28">
      <c r="A28" t="inlineStr">
        <is>
          <t>BZBqPGsMuC395X6a1LRfo9nqiijiH4BpFtD2KDwLpump</t>
        </is>
      </c>
      <c r="B28" t="inlineStr">
        <is>
          <t>BAKSOWIF</t>
        </is>
      </c>
      <c r="C28" t="n">
        <v>2</v>
      </c>
      <c r="D28" t="n">
        <v>0.026</v>
      </c>
      <c r="E28" t="n">
        <v>0.01</v>
      </c>
      <c r="F28" t="n">
        <v>1.92</v>
      </c>
      <c r="G28" t="n">
        <v>1.95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HYPERLINK("https://www.defined.fi/sol/BZBqPGsMuC395X6a1LRfo9nqiijiH4BpFtD2KDwLpump?maker=DpCeznq8NDgKTbGd2FYA7hUURrVdnCif4uddRb6rTDxV","https://www.defined.fi/sol/BZBqPGsMuC395X6a1LRfo9nqiijiH4BpFtD2KDwLpump?maker=DpCeznq8NDgKTbGd2FYA7hUURrVdnCif4uddRb6rTDxV")</f>
        <v/>
      </c>
      <c r="M28">
        <f>HYPERLINK("https://dexscreener.com/solana/BZBqPGsMuC395X6a1LRfo9nqiijiH4BpFtD2KDwLpump?maker=DpCeznq8NDgKTbGd2FYA7hUURrVdnCif4uddRb6rTDxV","https://dexscreener.com/solana/BZBqPGsMuC395X6a1LRfo9nqiijiH4BpFtD2KDwLpump?maker=DpCeznq8NDgKTbGd2FYA7hUURrVdnCif4uddRb6rTDxV")</f>
        <v/>
      </c>
    </row>
    <row r="29">
      <c r="A29" t="inlineStr">
        <is>
          <t>6wwBt7yZ5b9ajjpnVuQSDN6KyrbtwZPC46yaCt8Rpump</t>
        </is>
      </c>
      <c r="B29" t="inlineStr">
        <is>
          <t>Vini</t>
        </is>
      </c>
      <c r="C29" t="n">
        <v>3</v>
      </c>
      <c r="D29" t="n">
        <v>-0.9419999999999999</v>
      </c>
      <c r="E29" t="n">
        <v>-0.92</v>
      </c>
      <c r="F29" t="n">
        <v>1.03</v>
      </c>
      <c r="G29" t="n">
        <v>0</v>
      </c>
      <c r="H29" t="n">
        <v>1</v>
      </c>
      <c r="I29" t="n">
        <v>0</v>
      </c>
      <c r="J29" t="n">
        <v>-1</v>
      </c>
      <c r="K29" t="n">
        <v>-1</v>
      </c>
      <c r="L29">
        <f>HYPERLINK("https://www.defined.fi/sol/6wwBt7yZ5b9ajjpnVuQSDN6KyrbtwZPC46yaCt8Rpump?maker=DpCeznq8NDgKTbGd2FYA7hUURrVdnCif4uddRb6rTDxV","https://www.defined.fi/sol/6wwBt7yZ5b9ajjpnVuQSDN6KyrbtwZPC46yaCt8Rpump?maker=DpCeznq8NDgKTbGd2FYA7hUURrVdnCif4uddRb6rTDxV")</f>
        <v/>
      </c>
      <c r="M29">
        <f>HYPERLINK("https://dexscreener.com/solana/6wwBt7yZ5b9ajjpnVuQSDN6KyrbtwZPC46yaCt8Rpump?maker=DpCeznq8NDgKTbGd2FYA7hUURrVdnCif4uddRb6rTDxV","https://dexscreener.com/solana/6wwBt7yZ5b9ajjpnVuQSDN6KyrbtwZPC46yaCt8Rpump?maker=DpCeznq8NDgKTbGd2FYA7hUURrVdnCif4uddRb6rTDxV")</f>
        <v/>
      </c>
    </row>
    <row r="30">
      <c r="A30" t="inlineStr">
        <is>
          <t>8xK6x742nQEPb5rSpYYvsVNgvacfqLPM64EZGUsVpump</t>
        </is>
      </c>
      <c r="B30" t="inlineStr">
        <is>
          <t>MALOSI</t>
        </is>
      </c>
      <c r="C30" t="n">
        <v>3</v>
      </c>
      <c r="D30" t="n">
        <v>-0.341</v>
      </c>
      <c r="E30" t="n">
        <v>-1</v>
      </c>
      <c r="F30" t="n">
        <v>0.972</v>
      </c>
      <c r="G30" t="n">
        <v>0.631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HYPERLINK("https://www.defined.fi/sol/8xK6x742nQEPb5rSpYYvsVNgvacfqLPM64EZGUsVpump?maker=DpCeznq8NDgKTbGd2FYA7hUURrVdnCif4uddRb6rTDxV","https://www.defined.fi/sol/8xK6x742nQEPb5rSpYYvsVNgvacfqLPM64EZGUsVpump?maker=DpCeznq8NDgKTbGd2FYA7hUURrVdnCif4uddRb6rTDxV")</f>
        <v/>
      </c>
      <c r="M30">
        <f>HYPERLINK("https://dexscreener.com/solana/8xK6x742nQEPb5rSpYYvsVNgvacfqLPM64EZGUsVpump?maker=DpCeznq8NDgKTbGd2FYA7hUURrVdnCif4uddRb6rTDxV","https://dexscreener.com/solana/8xK6x742nQEPb5rSpYYvsVNgvacfqLPM64EZGUsVpump?maker=DpCeznq8NDgKTbGd2FYA7hUURrVdnCif4uddRb6rTDxV")</f>
        <v/>
      </c>
    </row>
    <row r="31">
      <c r="A31" t="inlineStr">
        <is>
          <t>6VHAr6zxvxcRdmSkSUixnMvRSjpGvUfeHcYWPagjpump</t>
        </is>
      </c>
      <c r="B31" t="inlineStr">
        <is>
          <t>Lincoln</t>
        </is>
      </c>
      <c r="C31" t="n">
        <v>3</v>
      </c>
      <c r="D31" t="n">
        <v>-0.08400000000000001</v>
      </c>
      <c r="E31" t="n">
        <v>-1</v>
      </c>
      <c r="F31" t="n">
        <v>2.32</v>
      </c>
      <c r="G31" t="n">
        <v>2.24</v>
      </c>
      <c r="H31" t="n">
        <v>5</v>
      </c>
      <c r="I31" t="n">
        <v>2</v>
      </c>
      <c r="J31" t="n">
        <v>-1</v>
      </c>
      <c r="K31" t="n">
        <v>-1</v>
      </c>
      <c r="L31">
        <f>HYPERLINK("https://www.defined.fi/sol/6VHAr6zxvxcRdmSkSUixnMvRSjpGvUfeHcYWPagjpump?maker=DpCeznq8NDgKTbGd2FYA7hUURrVdnCif4uddRb6rTDxV","https://www.defined.fi/sol/6VHAr6zxvxcRdmSkSUixnMvRSjpGvUfeHcYWPagjpump?maker=DpCeznq8NDgKTbGd2FYA7hUURrVdnCif4uddRb6rTDxV")</f>
        <v/>
      </c>
      <c r="M31">
        <f>HYPERLINK("https://dexscreener.com/solana/6VHAr6zxvxcRdmSkSUixnMvRSjpGvUfeHcYWPagjpump?maker=DpCeznq8NDgKTbGd2FYA7hUURrVdnCif4uddRb6rTDxV","https://dexscreener.com/solana/6VHAr6zxvxcRdmSkSUixnMvRSjpGvUfeHcYWPagjpump?maker=DpCeznq8NDgKTbGd2FYA7hUURrVdnCif4uddRb6rTDxV")</f>
        <v/>
      </c>
    </row>
    <row r="32">
      <c r="A32" t="inlineStr">
        <is>
          <t>DuDm9KzcGeJZB9ZAbqf8pWa595nHCp9f3fqN6Wcmpump</t>
        </is>
      </c>
      <c r="B32" t="inlineStr">
        <is>
          <t>CONRAD</t>
        </is>
      </c>
      <c r="C32" t="n">
        <v>3</v>
      </c>
      <c r="D32" t="n">
        <v>1.15</v>
      </c>
      <c r="E32" t="n">
        <v>1.13</v>
      </c>
      <c r="F32" t="n">
        <v>1.02</v>
      </c>
      <c r="G32" t="n">
        <v>2.17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HYPERLINK("https://www.defined.fi/sol/DuDm9KzcGeJZB9ZAbqf8pWa595nHCp9f3fqN6Wcmpump?maker=DpCeznq8NDgKTbGd2FYA7hUURrVdnCif4uddRb6rTDxV","https://www.defined.fi/sol/DuDm9KzcGeJZB9ZAbqf8pWa595nHCp9f3fqN6Wcmpump?maker=DpCeznq8NDgKTbGd2FYA7hUURrVdnCif4uddRb6rTDxV")</f>
        <v/>
      </c>
      <c r="M32">
        <f>HYPERLINK("https://dexscreener.com/solana/DuDm9KzcGeJZB9ZAbqf8pWa595nHCp9f3fqN6Wcmpump?maker=DpCeznq8NDgKTbGd2FYA7hUURrVdnCif4uddRb6rTDxV","https://dexscreener.com/solana/DuDm9KzcGeJZB9ZAbqf8pWa595nHCp9f3fqN6Wcmpump?maker=DpCeznq8NDgKTbGd2FYA7hUURrVdnCif4uddRb6rTDxV")</f>
        <v/>
      </c>
    </row>
    <row r="33">
      <c r="A33" t="inlineStr">
        <is>
          <t>CrLWW75RLyh3Ak4aMpQdCeH5CarSBTwZk5mX5u6Ypump</t>
        </is>
      </c>
      <c r="B33" t="inlineStr">
        <is>
          <t>Margot</t>
        </is>
      </c>
      <c r="C33" t="n">
        <v>3</v>
      </c>
      <c r="D33" t="n">
        <v>-0.341</v>
      </c>
      <c r="E33" t="n">
        <v>-1</v>
      </c>
      <c r="F33" t="n">
        <v>0.491</v>
      </c>
      <c r="G33" t="n">
        <v>0</v>
      </c>
      <c r="H33" t="n">
        <v>1</v>
      </c>
      <c r="I33" t="n">
        <v>0</v>
      </c>
      <c r="J33" t="n">
        <v>-1</v>
      </c>
      <c r="K33" t="n">
        <v>-1</v>
      </c>
      <c r="L33">
        <f>HYPERLINK("https://www.defined.fi/sol/CrLWW75RLyh3Ak4aMpQdCeH5CarSBTwZk5mX5u6Ypump?maker=DpCeznq8NDgKTbGd2FYA7hUURrVdnCif4uddRb6rTDxV","https://www.defined.fi/sol/CrLWW75RLyh3Ak4aMpQdCeH5CarSBTwZk5mX5u6Ypump?maker=DpCeznq8NDgKTbGd2FYA7hUURrVdnCif4uddRb6rTDxV")</f>
        <v/>
      </c>
      <c r="M33">
        <f>HYPERLINK("https://dexscreener.com/solana/CrLWW75RLyh3Ak4aMpQdCeH5CarSBTwZk5mX5u6Ypump?maker=DpCeznq8NDgKTbGd2FYA7hUURrVdnCif4uddRb6rTDxV","https://dexscreener.com/solana/CrLWW75RLyh3Ak4aMpQdCeH5CarSBTwZk5mX5u6Ypump?maker=DpCeznq8NDgKTbGd2FYA7hUURrVdnCif4uddRb6rTDxV")</f>
        <v/>
      </c>
    </row>
    <row r="34">
      <c r="A34" t="inlineStr">
        <is>
          <t>FrEfNufizTNEgrh6EpD5aa2g5hAf3a8Z8eQMmWjTpump</t>
        </is>
      </c>
      <c r="B34" t="inlineStr">
        <is>
          <t>Chirper</t>
        </is>
      </c>
      <c r="C34" t="n">
        <v>3</v>
      </c>
      <c r="D34" t="n">
        <v>-0.251</v>
      </c>
      <c r="E34" t="n">
        <v>-0.3</v>
      </c>
      <c r="F34" t="n">
        <v>0.842</v>
      </c>
      <c r="G34" t="n">
        <v>0.591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HYPERLINK("https://www.defined.fi/sol/FrEfNufizTNEgrh6EpD5aa2g5hAf3a8Z8eQMmWjTpump?maker=DpCeznq8NDgKTbGd2FYA7hUURrVdnCif4uddRb6rTDxV","https://www.defined.fi/sol/FrEfNufizTNEgrh6EpD5aa2g5hAf3a8Z8eQMmWjTpump?maker=DpCeznq8NDgKTbGd2FYA7hUURrVdnCif4uddRb6rTDxV")</f>
        <v/>
      </c>
      <c r="M34">
        <f>HYPERLINK("https://dexscreener.com/solana/FrEfNufizTNEgrh6EpD5aa2g5hAf3a8Z8eQMmWjTpump?maker=DpCeznq8NDgKTbGd2FYA7hUURrVdnCif4uddRb6rTDxV","https://dexscreener.com/solana/FrEfNufizTNEgrh6EpD5aa2g5hAf3a8Z8eQMmWjTpump?maker=DpCeznq8NDgKTbGd2FYA7hUURrVdnCif4uddRb6rTDxV")</f>
        <v/>
      </c>
    </row>
    <row r="35">
      <c r="A35" t="inlineStr">
        <is>
          <t>369M2BBGf7krcrQg2xQrKDPTjJTMiZ1Ear94GhJApump</t>
        </is>
      </c>
      <c r="B35" t="inlineStr">
        <is>
          <t>GOATs</t>
        </is>
      </c>
      <c r="C35" t="n">
        <v>3</v>
      </c>
      <c r="D35" t="n">
        <v>0.002</v>
      </c>
      <c r="E35" t="n">
        <v>-1</v>
      </c>
      <c r="F35" t="n">
        <v>0.792</v>
      </c>
      <c r="G35" t="n">
        <v>0.793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HYPERLINK("https://www.defined.fi/sol/369M2BBGf7krcrQg2xQrKDPTjJTMiZ1Ear94GhJApump?maker=DpCeznq8NDgKTbGd2FYA7hUURrVdnCif4uddRb6rTDxV","https://www.defined.fi/sol/369M2BBGf7krcrQg2xQrKDPTjJTMiZ1Ear94GhJApump?maker=DpCeznq8NDgKTbGd2FYA7hUURrVdnCif4uddRb6rTDxV")</f>
        <v/>
      </c>
      <c r="M35">
        <f>HYPERLINK("https://dexscreener.com/solana/369M2BBGf7krcrQg2xQrKDPTjJTMiZ1Ear94GhJApump?maker=DpCeznq8NDgKTbGd2FYA7hUURrVdnCif4uddRb6rTDxV","https://dexscreener.com/solana/369M2BBGf7krcrQg2xQrKDPTjJTMiZ1Ear94GhJApump?maker=DpCeznq8NDgKTbGd2FYA7hUURrVdnCif4uddRb6rTDxV")</f>
        <v/>
      </c>
    </row>
    <row r="36">
      <c r="A36" t="inlineStr">
        <is>
          <t>ECyPz4LQiN3EkVaUZ3QF3yheUVFgXh7wTcrcvoBqpump</t>
        </is>
      </c>
      <c r="B36" t="inlineStr">
        <is>
          <t>BaoLi</t>
        </is>
      </c>
      <c r="C36" t="n">
        <v>5</v>
      </c>
      <c r="D36" t="n">
        <v>-0.959</v>
      </c>
      <c r="E36" t="n">
        <v>-0.99</v>
      </c>
      <c r="F36" t="n">
        <v>0.972</v>
      </c>
      <c r="G36" t="n">
        <v>0</v>
      </c>
      <c r="H36" t="n">
        <v>1</v>
      </c>
      <c r="I36" t="n">
        <v>0</v>
      </c>
      <c r="J36" t="n">
        <v>-1</v>
      </c>
      <c r="K36" t="n">
        <v>-1</v>
      </c>
      <c r="L36">
        <f>HYPERLINK("https://www.defined.fi/sol/ECyPz4LQiN3EkVaUZ3QF3yheUVFgXh7wTcrcvoBqpump?maker=DpCeznq8NDgKTbGd2FYA7hUURrVdnCif4uddRb6rTDxV","https://www.defined.fi/sol/ECyPz4LQiN3EkVaUZ3QF3yheUVFgXh7wTcrcvoBqpump?maker=DpCeznq8NDgKTbGd2FYA7hUURrVdnCif4uddRb6rTDxV")</f>
        <v/>
      </c>
      <c r="M36">
        <f>HYPERLINK("https://dexscreener.com/solana/ECyPz4LQiN3EkVaUZ3QF3yheUVFgXh7wTcrcvoBqpump?maker=DpCeznq8NDgKTbGd2FYA7hUURrVdnCif4uddRb6rTDxV","https://dexscreener.com/solana/ECyPz4LQiN3EkVaUZ3QF3yheUVFgXh7wTcrcvoBqpump?maker=DpCeznq8NDgKTbGd2FYA7hUURrVdnCif4uddRb6rTDxV")</f>
        <v/>
      </c>
    </row>
    <row r="37">
      <c r="A37" t="inlineStr">
        <is>
          <t>BqJyEmXDw6oGQLzHM6MsBZjpip6BRe1MyeZJAfK8pump</t>
        </is>
      </c>
      <c r="B37" t="inlineStr">
        <is>
          <t>VOTE</t>
        </is>
      </c>
      <c r="C37" t="n">
        <v>5</v>
      </c>
      <c r="D37" t="n">
        <v>0.605</v>
      </c>
      <c r="E37" t="n">
        <v>0.62</v>
      </c>
      <c r="F37" t="n">
        <v>0.972</v>
      </c>
      <c r="G37" t="n">
        <v>1.58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HYPERLINK("https://www.defined.fi/sol/BqJyEmXDw6oGQLzHM6MsBZjpip6BRe1MyeZJAfK8pump?maker=DpCeznq8NDgKTbGd2FYA7hUURrVdnCif4uddRb6rTDxV","https://www.defined.fi/sol/BqJyEmXDw6oGQLzHM6MsBZjpip6BRe1MyeZJAfK8pump?maker=DpCeznq8NDgKTbGd2FYA7hUURrVdnCif4uddRb6rTDxV")</f>
        <v/>
      </c>
      <c r="M37">
        <f>HYPERLINK("https://dexscreener.com/solana/BqJyEmXDw6oGQLzHM6MsBZjpip6BRe1MyeZJAfK8pump?maker=DpCeznq8NDgKTbGd2FYA7hUURrVdnCif4uddRb6rTDxV","https://dexscreener.com/solana/BqJyEmXDw6oGQLzHM6MsBZjpip6BRe1MyeZJAfK8pump?maker=DpCeznq8NDgKTbGd2FYA7hUURrVdnCif4uddRb6rTDxV")</f>
        <v/>
      </c>
    </row>
    <row r="38">
      <c r="A38" t="inlineStr">
        <is>
          <t>HgX2rhRqL8nptTNuTS83attiXRhczz8cLhAftKCXpump</t>
        </is>
      </c>
      <c r="B38" t="inlineStr">
        <is>
          <t>GOATSE</t>
        </is>
      </c>
      <c r="C38" t="n">
        <v>5</v>
      </c>
      <c r="D38" t="n">
        <v>-0.075</v>
      </c>
      <c r="E38" t="n">
        <v>-1</v>
      </c>
      <c r="F38" t="n">
        <v>0.098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HYPERLINK("https://www.defined.fi/sol/HgX2rhRqL8nptTNuTS83attiXRhczz8cLhAftKCXpump?maker=DpCeznq8NDgKTbGd2FYA7hUURrVdnCif4uddRb6rTDxV","https://www.defined.fi/sol/HgX2rhRqL8nptTNuTS83attiXRhczz8cLhAftKCXpump?maker=DpCeznq8NDgKTbGd2FYA7hUURrVdnCif4uddRb6rTDxV")</f>
        <v/>
      </c>
      <c r="M38">
        <f>HYPERLINK("https://dexscreener.com/solana/HgX2rhRqL8nptTNuTS83attiXRhczz8cLhAftKCXpump?maker=DpCeznq8NDgKTbGd2FYA7hUURrVdnCif4uddRb6rTDxV","https://dexscreener.com/solana/HgX2rhRqL8nptTNuTS83attiXRhczz8cLhAftKCXpump?maker=DpCeznq8NDgKTbGd2FYA7hUURrVdnCif4uddRb6rTDxV")</f>
        <v/>
      </c>
    </row>
    <row r="39">
      <c r="A39" t="inlineStr">
        <is>
          <t>5D9u9KkgJWuQPUhVRdHYafqxe1n1ztoyZ75xLA77pump</t>
        </is>
      </c>
      <c r="B39" t="inlineStr">
        <is>
          <t>RWUFF</t>
        </is>
      </c>
      <c r="C39" t="n">
        <v>5</v>
      </c>
      <c r="D39" t="n">
        <v>-0.06</v>
      </c>
      <c r="E39" t="n">
        <v>-0.8100000000000001</v>
      </c>
      <c r="F39" t="n">
        <v>0.074</v>
      </c>
      <c r="G39" t="n">
        <v>0</v>
      </c>
      <c r="H39" t="n">
        <v>1</v>
      </c>
      <c r="I39" t="n">
        <v>0</v>
      </c>
      <c r="J39" t="n">
        <v>-1</v>
      </c>
      <c r="K39" t="n">
        <v>-1</v>
      </c>
      <c r="L39">
        <f>HYPERLINK("https://www.defined.fi/sol/5D9u9KkgJWuQPUhVRdHYafqxe1n1ztoyZ75xLA77pump?maker=DpCeznq8NDgKTbGd2FYA7hUURrVdnCif4uddRb6rTDxV","https://www.defined.fi/sol/5D9u9KkgJWuQPUhVRdHYafqxe1n1ztoyZ75xLA77pump?maker=DpCeznq8NDgKTbGd2FYA7hUURrVdnCif4uddRb6rTDxV")</f>
        <v/>
      </c>
      <c r="M39">
        <f>HYPERLINK("https://dexscreener.com/solana/5D9u9KkgJWuQPUhVRdHYafqxe1n1ztoyZ75xLA77pump?maker=DpCeznq8NDgKTbGd2FYA7hUURrVdnCif4uddRb6rTDxV","https://dexscreener.com/solana/5D9u9KkgJWuQPUhVRdHYafqxe1n1ztoyZ75xLA77pump?maker=DpCeznq8NDgKTbGd2FYA7hUURrVdnCif4uddRb6rTDxV")</f>
        <v/>
      </c>
    </row>
    <row r="40">
      <c r="A40" t="inlineStr">
        <is>
          <t>8EQeemcUppYMH1T4JQSh4UNE6DLhJZV7ap6Y7k38pump</t>
        </is>
      </c>
      <c r="B40" t="inlineStr">
        <is>
          <t>RUF</t>
        </is>
      </c>
      <c r="C40" t="n">
        <v>5</v>
      </c>
      <c r="D40" t="n">
        <v>-1.45</v>
      </c>
      <c r="E40" t="n">
        <v>-0.98</v>
      </c>
      <c r="F40" t="n">
        <v>1.48</v>
      </c>
      <c r="G40" t="n">
        <v>0</v>
      </c>
      <c r="H40" t="n">
        <v>2</v>
      </c>
      <c r="I40" t="n">
        <v>0</v>
      </c>
      <c r="J40" t="n">
        <v>-1</v>
      </c>
      <c r="K40" t="n">
        <v>-1</v>
      </c>
      <c r="L40">
        <f>HYPERLINK("https://www.defined.fi/sol/8EQeemcUppYMH1T4JQSh4UNE6DLhJZV7ap6Y7k38pump?maker=DpCeznq8NDgKTbGd2FYA7hUURrVdnCif4uddRb6rTDxV","https://www.defined.fi/sol/8EQeemcUppYMH1T4JQSh4UNE6DLhJZV7ap6Y7k38pump?maker=DpCeznq8NDgKTbGd2FYA7hUURrVdnCif4uddRb6rTDxV")</f>
        <v/>
      </c>
      <c r="M40">
        <f>HYPERLINK("https://dexscreener.com/solana/8EQeemcUppYMH1T4JQSh4UNE6DLhJZV7ap6Y7k38pump?maker=DpCeznq8NDgKTbGd2FYA7hUURrVdnCif4uddRb6rTDxV","https://dexscreener.com/solana/8EQeemcUppYMH1T4JQSh4UNE6DLhJZV7ap6Y7k38pump?maker=DpCeznq8NDgKTbGd2FYA7hUURrVdnCif4uddRb6rTDxV")</f>
        <v/>
      </c>
    </row>
    <row r="41">
      <c r="A41" t="inlineStr">
        <is>
          <t>4ABXJEK62bfKqPiCbSsUtmb4nfkCNPDGtvLhwQcAWNjc</t>
        </is>
      </c>
      <c r="B41" t="inlineStr">
        <is>
          <t>reee</t>
        </is>
      </c>
      <c r="C41" t="n">
        <v>5</v>
      </c>
      <c r="D41" t="n">
        <v>0.333</v>
      </c>
      <c r="E41" t="n">
        <v>0.34</v>
      </c>
      <c r="F41" t="n">
        <v>0.98</v>
      </c>
      <c r="G41" t="n">
        <v>1.31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HYPERLINK("https://www.defined.fi/sol/4ABXJEK62bfKqPiCbSsUtmb4nfkCNPDGtvLhwQcAWNjc?maker=DpCeznq8NDgKTbGd2FYA7hUURrVdnCif4uddRb6rTDxV","https://www.defined.fi/sol/4ABXJEK62bfKqPiCbSsUtmb4nfkCNPDGtvLhwQcAWNjc?maker=DpCeznq8NDgKTbGd2FYA7hUURrVdnCif4uddRb6rTDxV")</f>
        <v/>
      </c>
      <c r="M41">
        <f>HYPERLINK("https://dexscreener.com/solana/4ABXJEK62bfKqPiCbSsUtmb4nfkCNPDGtvLhwQcAWNjc?maker=DpCeznq8NDgKTbGd2FYA7hUURrVdnCif4uddRb6rTDxV","https://dexscreener.com/solana/4ABXJEK62bfKqPiCbSsUtmb4nfkCNPDGtvLhwQcAWNjc?maker=DpCeznq8NDgKTbGd2FYA7hUURrVdnCif4uddRb6rTDxV")</f>
        <v/>
      </c>
    </row>
    <row r="42">
      <c r="A42" t="inlineStr">
        <is>
          <t>5PZg1LKd7KJDBuD98Bgz1TSfKyguLzZvvA1xcs14pump</t>
        </is>
      </c>
      <c r="B42" t="inlineStr">
        <is>
          <t>gameboy</t>
        </is>
      </c>
      <c r="C42" t="n">
        <v>5</v>
      </c>
      <c r="D42" t="n">
        <v>-0.74</v>
      </c>
      <c r="E42" t="n">
        <v>-1</v>
      </c>
      <c r="F42" t="n">
        <v>0.879</v>
      </c>
      <c r="G42" t="n">
        <v>0</v>
      </c>
      <c r="H42" t="n">
        <v>1</v>
      </c>
      <c r="I42" t="n">
        <v>0</v>
      </c>
      <c r="J42" t="n">
        <v>-1</v>
      </c>
      <c r="K42" t="n">
        <v>-1</v>
      </c>
      <c r="L42">
        <f>HYPERLINK("https://www.defined.fi/sol/5PZg1LKd7KJDBuD98Bgz1TSfKyguLzZvvA1xcs14pump?maker=DpCeznq8NDgKTbGd2FYA7hUURrVdnCif4uddRb6rTDxV","https://www.defined.fi/sol/5PZg1LKd7KJDBuD98Bgz1TSfKyguLzZvvA1xcs14pump?maker=DpCeznq8NDgKTbGd2FYA7hUURrVdnCif4uddRb6rTDxV")</f>
        <v/>
      </c>
      <c r="M42">
        <f>HYPERLINK("https://dexscreener.com/solana/5PZg1LKd7KJDBuD98Bgz1TSfKyguLzZvvA1xcs14pump?maker=DpCeznq8NDgKTbGd2FYA7hUURrVdnCif4uddRb6rTDxV","https://dexscreener.com/solana/5PZg1LKd7KJDBuD98Bgz1TSfKyguLzZvvA1xcs14pump?maker=DpCeznq8NDgKTbGd2FYA7hUURrVdnCif4uddRb6rTDxV")</f>
        <v/>
      </c>
    </row>
    <row r="43">
      <c r="A43" t="inlineStr">
        <is>
          <t>97L8Pp7NnxEz8MLzrASVzPku4rrp8YKDLCKzGkcZpump</t>
        </is>
      </c>
      <c r="B43" t="inlineStr">
        <is>
          <t>GOATCUM</t>
        </is>
      </c>
      <c r="C43" t="n">
        <v>6</v>
      </c>
      <c r="D43" t="n">
        <v>0.231</v>
      </c>
      <c r="E43" t="n">
        <v>0.14</v>
      </c>
      <c r="F43" t="n">
        <v>1.67</v>
      </c>
      <c r="G43" t="n">
        <v>1.9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HYPERLINK("https://www.defined.fi/sol/97L8Pp7NnxEz8MLzrASVzPku4rrp8YKDLCKzGkcZpump?maker=DpCeznq8NDgKTbGd2FYA7hUURrVdnCif4uddRb6rTDxV","https://www.defined.fi/sol/97L8Pp7NnxEz8MLzrASVzPku4rrp8YKDLCKzGkcZpump?maker=DpCeznq8NDgKTbGd2FYA7hUURrVdnCif4uddRb6rTDxV")</f>
        <v/>
      </c>
      <c r="M43">
        <f>HYPERLINK("https://dexscreener.com/solana/97L8Pp7NnxEz8MLzrASVzPku4rrp8YKDLCKzGkcZpump?maker=DpCeznq8NDgKTbGd2FYA7hUURrVdnCif4uddRb6rTDxV","https://dexscreener.com/solana/97L8Pp7NnxEz8MLzrASVzPku4rrp8YKDLCKzGkcZpump?maker=DpCeznq8NDgKTbGd2FYA7hUURrVdnCif4uddRb6rTDxV")</f>
        <v/>
      </c>
    </row>
    <row r="44">
      <c r="A44" t="inlineStr">
        <is>
          <t>Cou83SbmfAtFfxyvwSRALSKDePnbB7NG7bxvnsCypump</t>
        </is>
      </c>
      <c r="B44" t="inlineStr">
        <is>
          <t>ELIZA</t>
        </is>
      </c>
      <c r="C44" t="n">
        <v>6</v>
      </c>
      <c r="D44" t="n">
        <v>-0.791</v>
      </c>
      <c r="E44" t="n">
        <v>-1</v>
      </c>
      <c r="F44" t="n">
        <v>0.907</v>
      </c>
      <c r="G44" t="n">
        <v>0.117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HYPERLINK("https://www.defined.fi/sol/Cou83SbmfAtFfxyvwSRALSKDePnbB7NG7bxvnsCypump?maker=DpCeznq8NDgKTbGd2FYA7hUURrVdnCif4uddRb6rTDxV","https://www.defined.fi/sol/Cou83SbmfAtFfxyvwSRALSKDePnbB7NG7bxvnsCypump?maker=DpCeznq8NDgKTbGd2FYA7hUURrVdnCif4uddRb6rTDxV")</f>
        <v/>
      </c>
      <c r="M44">
        <f>HYPERLINK("https://dexscreener.com/solana/Cou83SbmfAtFfxyvwSRALSKDePnbB7NG7bxvnsCypump?maker=DpCeznq8NDgKTbGd2FYA7hUURrVdnCif4uddRb6rTDxV","https://dexscreener.com/solana/Cou83SbmfAtFfxyvwSRALSKDePnbB7NG7bxvnsCypump?maker=DpCeznq8NDgKTbGd2FYA7hUURrVdnCif4uddRb6rTDxV")</f>
        <v/>
      </c>
    </row>
    <row r="45">
      <c r="A45" t="inlineStr">
        <is>
          <t>HH3Ztnr1Ucndg166p3Bd8ZJWhTNDVovYmbqaR7oKpump</t>
        </is>
      </c>
      <c r="B45" t="inlineStr">
        <is>
          <t>ELIZA</t>
        </is>
      </c>
      <c r="C45" t="n">
        <v>6</v>
      </c>
      <c r="D45" t="n">
        <v>0.035</v>
      </c>
      <c r="E45" t="n">
        <v>-1</v>
      </c>
      <c r="F45" t="n">
        <v>0.278</v>
      </c>
      <c r="G45" t="n">
        <v>0.313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HYPERLINK("https://www.defined.fi/sol/HH3Ztnr1Ucndg166p3Bd8ZJWhTNDVovYmbqaR7oKpump?maker=DpCeznq8NDgKTbGd2FYA7hUURrVdnCif4uddRb6rTDxV","https://www.defined.fi/sol/HH3Ztnr1Ucndg166p3Bd8ZJWhTNDVovYmbqaR7oKpump?maker=DpCeznq8NDgKTbGd2FYA7hUURrVdnCif4uddRb6rTDxV")</f>
        <v/>
      </c>
      <c r="M45">
        <f>HYPERLINK("https://dexscreener.com/solana/HH3Ztnr1Ucndg166p3Bd8ZJWhTNDVovYmbqaR7oKpump?maker=DpCeznq8NDgKTbGd2FYA7hUURrVdnCif4uddRb6rTDxV","https://dexscreener.com/solana/HH3Ztnr1Ucndg166p3Bd8ZJWhTNDVovYmbqaR7oKpump?maker=DpCeznq8NDgKTbGd2FYA7hUURrVdnCif4uddRb6rTDxV")</f>
        <v/>
      </c>
    </row>
    <row r="46">
      <c r="A46" t="inlineStr">
        <is>
          <t>GwKKPsJdY5oWMJ8RReWLcvb82KzW6FKy2bKoYW7kHr16</t>
        </is>
      </c>
      <c r="B46" t="inlineStr">
        <is>
          <t>LLD</t>
        </is>
      </c>
      <c r="C46" t="n">
        <v>9</v>
      </c>
      <c r="D46" t="n">
        <v>0.066</v>
      </c>
      <c r="E46" t="n">
        <v>0.15</v>
      </c>
      <c r="F46" t="n">
        <v>0.447</v>
      </c>
      <c r="G46" t="n">
        <v>0.513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HYPERLINK("https://www.defined.fi/sol/GwKKPsJdY5oWMJ8RReWLcvb82KzW6FKy2bKoYW7kHr16?maker=DpCeznq8NDgKTbGd2FYA7hUURrVdnCif4uddRb6rTDxV","https://www.defined.fi/sol/GwKKPsJdY5oWMJ8RReWLcvb82KzW6FKy2bKoYW7kHr16?maker=DpCeznq8NDgKTbGd2FYA7hUURrVdnCif4uddRb6rTDxV")</f>
        <v/>
      </c>
      <c r="M46">
        <f>HYPERLINK("https://dexscreener.com/solana/GwKKPsJdY5oWMJ8RReWLcvb82KzW6FKy2bKoYW7kHr16?maker=DpCeznq8NDgKTbGd2FYA7hUURrVdnCif4uddRb6rTDxV","https://dexscreener.com/solana/GwKKPsJdY5oWMJ8RReWLcvb82KzW6FKy2bKoYW7kHr16?maker=DpCeznq8NDgKTbGd2FYA7hUURrVdnCif4uddRb6rTDxV")</f>
        <v/>
      </c>
    </row>
    <row r="47">
      <c r="A47" t="inlineStr">
        <is>
          <t>3fSY1xDLmMZv9agfxn4Mg3uN3bpgzrfcjajwp4oppump</t>
        </is>
      </c>
      <c r="B47" t="inlineStr">
        <is>
          <t>alien</t>
        </is>
      </c>
      <c r="C47" t="n">
        <v>9</v>
      </c>
      <c r="D47" t="n">
        <v>0.034</v>
      </c>
      <c r="E47" t="n">
        <v>-1</v>
      </c>
      <c r="F47" t="n">
        <v>0.447</v>
      </c>
      <c r="G47" t="n">
        <v>0.481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HYPERLINK("https://www.defined.fi/sol/3fSY1xDLmMZv9agfxn4Mg3uN3bpgzrfcjajwp4oppump?maker=DpCeznq8NDgKTbGd2FYA7hUURrVdnCif4uddRb6rTDxV","https://www.defined.fi/sol/3fSY1xDLmMZv9agfxn4Mg3uN3bpgzrfcjajwp4oppump?maker=DpCeznq8NDgKTbGd2FYA7hUURrVdnCif4uddRb6rTDxV")</f>
        <v/>
      </c>
      <c r="M47">
        <f>HYPERLINK("https://dexscreener.com/solana/3fSY1xDLmMZv9agfxn4Mg3uN3bpgzrfcjajwp4oppump?maker=DpCeznq8NDgKTbGd2FYA7hUURrVdnCif4uddRb6rTDxV","https://dexscreener.com/solana/3fSY1xDLmMZv9agfxn4Mg3uN3bpgzrfcjajwp4oppump?maker=DpCeznq8NDgKTbGd2FYA7hUURrVdnCif4uddRb6rTDxV")</f>
        <v/>
      </c>
    </row>
    <row r="48">
      <c r="A48" t="inlineStr">
        <is>
          <t>J4kisnm6yA9gHXhyCmmoFEV8C4eTnHDKBC4Tcd6upump</t>
        </is>
      </c>
      <c r="B48" t="inlineStr">
        <is>
          <t>hold</t>
        </is>
      </c>
      <c r="C48" t="n">
        <v>9</v>
      </c>
      <c r="D48" t="n">
        <v>-5.73</v>
      </c>
      <c r="E48" t="n">
        <v>-0.77</v>
      </c>
      <c r="F48" t="n">
        <v>7.44</v>
      </c>
      <c r="G48" t="n">
        <v>1.71</v>
      </c>
      <c r="H48" t="n">
        <v>3</v>
      </c>
      <c r="I48" t="n">
        <v>2</v>
      </c>
      <c r="J48" t="n">
        <v>-1</v>
      </c>
      <c r="K48" t="n">
        <v>-1</v>
      </c>
      <c r="L48">
        <f>HYPERLINK("https://www.defined.fi/sol/J4kisnm6yA9gHXhyCmmoFEV8C4eTnHDKBC4Tcd6upump?maker=DpCeznq8NDgKTbGd2FYA7hUURrVdnCif4uddRb6rTDxV","https://www.defined.fi/sol/J4kisnm6yA9gHXhyCmmoFEV8C4eTnHDKBC4Tcd6upump?maker=DpCeznq8NDgKTbGd2FYA7hUURrVdnCif4uddRb6rTDxV")</f>
        <v/>
      </c>
      <c r="M48">
        <f>HYPERLINK("https://dexscreener.com/solana/J4kisnm6yA9gHXhyCmmoFEV8C4eTnHDKBC4Tcd6upump?maker=DpCeznq8NDgKTbGd2FYA7hUURrVdnCif4uddRb6rTDxV","https://dexscreener.com/solana/J4kisnm6yA9gHXhyCmmoFEV8C4eTnHDKBC4Tcd6upump?maker=DpCeznq8NDgKTbGd2FYA7hUURrVdnCif4uddRb6rTDxV")</f>
        <v/>
      </c>
    </row>
    <row r="49">
      <c r="A49" t="inlineStr">
        <is>
          <t>AeA6KN1KExZ2MvRkrUrKQy2nUxQrVMzwU1fk3GDppump</t>
        </is>
      </c>
      <c r="B49" t="inlineStr">
        <is>
          <t>goat</t>
        </is>
      </c>
      <c r="C49" t="n">
        <v>9</v>
      </c>
      <c r="D49" t="n">
        <v>0.023</v>
      </c>
      <c r="E49" t="n">
        <v>0.05</v>
      </c>
      <c r="F49" t="n">
        <v>0.445</v>
      </c>
      <c r="G49" t="n">
        <v>0.468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HYPERLINK("https://www.defined.fi/sol/AeA6KN1KExZ2MvRkrUrKQy2nUxQrVMzwU1fk3GDppump?maker=DpCeznq8NDgKTbGd2FYA7hUURrVdnCif4uddRb6rTDxV","https://www.defined.fi/sol/AeA6KN1KExZ2MvRkrUrKQy2nUxQrVMzwU1fk3GDppump?maker=DpCeznq8NDgKTbGd2FYA7hUURrVdnCif4uddRb6rTDxV")</f>
        <v/>
      </c>
      <c r="M49">
        <f>HYPERLINK("https://dexscreener.com/solana/AeA6KN1KExZ2MvRkrUrKQy2nUxQrVMzwU1fk3GDppump?maker=DpCeznq8NDgKTbGd2FYA7hUURrVdnCif4uddRb6rTDxV","https://dexscreener.com/solana/AeA6KN1KExZ2MvRkrUrKQy2nUxQrVMzwU1fk3GDppump?maker=DpCeznq8NDgKTbGd2FYA7hUURrVdnCif4uddRb6rTDxV")</f>
        <v/>
      </c>
    </row>
    <row r="50">
      <c r="A50" t="inlineStr">
        <is>
          <t>DWvcCF5JuXNmAy6kpvxhXwGTUtiuvhwu94yhA1w1pump</t>
        </is>
      </c>
      <c r="B50" t="inlineStr">
        <is>
          <t>BS</t>
        </is>
      </c>
      <c r="C50" t="n">
        <v>11</v>
      </c>
      <c r="D50" t="n">
        <v>-0.608</v>
      </c>
      <c r="E50" t="n">
        <v>-0.84</v>
      </c>
      <c r="F50" t="n">
        <v>0.725</v>
      </c>
      <c r="G50" t="n">
        <v>0</v>
      </c>
      <c r="H50" t="n">
        <v>1</v>
      </c>
      <c r="I50" t="n">
        <v>0</v>
      </c>
      <c r="J50" t="n">
        <v>-1</v>
      </c>
      <c r="K50" t="n">
        <v>-1</v>
      </c>
      <c r="L50">
        <f>HYPERLINK("https://www.defined.fi/sol/DWvcCF5JuXNmAy6kpvxhXwGTUtiuvhwu94yhA1w1pump?maker=DpCeznq8NDgKTbGd2FYA7hUURrVdnCif4uddRb6rTDxV","https://www.defined.fi/sol/DWvcCF5JuXNmAy6kpvxhXwGTUtiuvhwu94yhA1w1pump?maker=DpCeznq8NDgKTbGd2FYA7hUURrVdnCif4uddRb6rTDxV")</f>
        <v/>
      </c>
      <c r="M50">
        <f>HYPERLINK("https://dexscreener.com/solana/DWvcCF5JuXNmAy6kpvxhXwGTUtiuvhwu94yhA1w1pump?maker=DpCeznq8NDgKTbGd2FYA7hUURrVdnCif4uddRb6rTDxV","https://dexscreener.com/solana/DWvcCF5JuXNmAy6kpvxhXwGTUtiuvhwu94yhA1w1pump?maker=DpCeznq8NDgKTbGd2FYA7hUURrVdnCif4uddRb6rTDxV")</f>
        <v/>
      </c>
    </row>
    <row r="51">
      <c r="A51" t="inlineStr">
        <is>
          <t>7yzXLwHRKnUkUAQ3PWipwbkvq3gtjDVXYT1xKB72pump</t>
        </is>
      </c>
      <c r="B51" t="inlineStr">
        <is>
          <t>Poodle</t>
        </is>
      </c>
      <c r="C51" t="n">
        <v>11</v>
      </c>
      <c r="D51" t="n">
        <v>0.028</v>
      </c>
      <c r="E51" t="n">
        <v>-1</v>
      </c>
      <c r="F51" t="n">
        <v>0.72</v>
      </c>
      <c r="G51" t="n">
        <v>0.748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HYPERLINK("https://www.defined.fi/sol/7yzXLwHRKnUkUAQ3PWipwbkvq3gtjDVXYT1xKB72pump?maker=DpCeznq8NDgKTbGd2FYA7hUURrVdnCif4uddRb6rTDxV","https://www.defined.fi/sol/7yzXLwHRKnUkUAQ3PWipwbkvq3gtjDVXYT1xKB72pump?maker=DpCeznq8NDgKTbGd2FYA7hUURrVdnCif4uddRb6rTDxV")</f>
        <v/>
      </c>
      <c r="M51">
        <f>HYPERLINK("https://dexscreener.com/solana/7yzXLwHRKnUkUAQ3PWipwbkvq3gtjDVXYT1xKB72pump?maker=DpCeznq8NDgKTbGd2FYA7hUURrVdnCif4uddRb6rTDxV","https://dexscreener.com/solana/7yzXLwHRKnUkUAQ3PWipwbkvq3gtjDVXYT1xKB72pump?maker=DpCeznq8NDgKTbGd2FYA7hUURrVdnCif4uddRb6rTDxV")</f>
        <v/>
      </c>
    </row>
    <row r="52">
      <c r="A52" t="inlineStr">
        <is>
          <t>4LDT8u5BcVf2acdWJsqz45yaFsXBCsjY79ERLXX6pump</t>
        </is>
      </c>
      <c r="B52" t="inlineStr">
        <is>
          <t>Azizi</t>
        </is>
      </c>
      <c r="C52" t="n">
        <v>11</v>
      </c>
      <c r="D52" t="n">
        <v>-12.56</v>
      </c>
      <c r="E52" t="n">
        <v>-0.36</v>
      </c>
      <c r="F52" t="n">
        <v>41.56</v>
      </c>
      <c r="G52" t="n">
        <v>20.49</v>
      </c>
      <c r="H52" t="n">
        <v>8</v>
      </c>
      <c r="I52" t="n">
        <v>4</v>
      </c>
      <c r="J52" t="n">
        <v>-1</v>
      </c>
      <c r="K52" t="n">
        <v>-1</v>
      </c>
      <c r="L52">
        <f>HYPERLINK("https://www.defined.fi/sol/4LDT8u5BcVf2acdWJsqz45yaFsXBCsjY79ERLXX6pump?maker=DpCeznq8NDgKTbGd2FYA7hUURrVdnCif4uddRb6rTDxV","https://www.defined.fi/sol/4LDT8u5BcVf2acdWJsqz45yaFsXBCsjY79ERLXX6pump?maker=DpCeznq8NDgKTbGd2FYA7hUURrVdnCif4uddRb6rTDxV")</f>
        <v/>
      </c>
      <c r="M52">
        <f>HYPERLINK("https://dexscreener.com/solana/4LDT8u5BcVf2acdWJsqz45yaFsXBCsjY79ERLXX6pump?maker=DpCeznq8NDgKTbGd2FYA7hUURrVdnCif4uddRb6rTDxV","https://dexscreener.com/solana/4LDT8u5BcVf2acdWJsqz45yaFsXBCsjY79ERLXX6pump?maker=DpCeznq8NDgKTbGd2FYA7hUURrVdnCif4uddRb6rTDxV")</f>
        <v/>
      </c>
    </row>
    <row r="53">
      <c r="A53" t="inlineStr">
        <is>
          <t>FJvmeqEf8HkQVatYiMV57wN4q8tML1Hg5M7ze87Fpump</t>
        </is>
      </c>
      <c r="B53" t="inlineStr">
        <is>
          <t>MOZUKU</t>
        </is>
      </c>
      <c r="C53" t="n">
        <v>11</v>
      </c>
      <c r="D53" t="n">
        <v>2.65</v>
      </c>
      <c r="E53" t="n">
        <v>0.37</v>
      </c>
      <c r="F53" t="n">
        <v>7.24</v>
      </c>
      <c r="G53" t="n">
        <v>9.890000000000001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HYPERLINK("https://www.defined.fi/sol/FJvmeqEf8HkQVatYiMV57wN4q8tML1Hg5M7ze87Fpump?maker=DpCeznq8NDgKTbGd2FYA7hUURrVdnCif4uddRb6rTDxV","https://www.defined.fi/sol/FJvmeqEf8HkQVatYiMV57wN4q8tML1Hg5M7ze87Fpump?maker=DpCeznq8NDgKTbGd2FYA7hUURrVdnCif4uddRb6rTDxV")</f>
        <v/>
      </c>
      <c r="M53">
        <f>HYPERLINK("https://dexscreener.com/solana/FJvmeqEf8HkQVatYiMV57wN4q8tML1Hg5M7ze87Fpump?maker=DpCeznq8NDgKTbGd2FYA7hUURrVdnCif4uddRb6rTDxV","https://dexscreener.com/solana/FJvmeqEf8HkQVatYiMV57wN4q8tML1Hg5M7ze87Fpump?maker=DpCeznq8NDgKTbGd2FYA7hUURrVdnCif4uddRb6rTDxV")</f>
        <v/>
      </c>
    </row>
    <row r="54">
      <c r="A54" t="inlineStr">
        <is>
          <t>9PN5p4QAknwL15Lecgjvsj51ABhgq2D1SX1EfqZNpump</t>
        </is>
      </c>
      <c r="B54" t="inlineStr">
        <is>
          <t>AZIZI</t>
        </is>
      </c>
      <c r="C54" t="n">
        <v>13</v>
      </c>
      <c r="D54" t="n">
        <v>-0.011</v>
      </c>
      <c r="E54" t="n">
        <v>-1</v>
      </c>
      <c r="F54" t="n">
        <v>0.9350000000000001</v>
      </c>
      <c r="G54" t="n">
        <v>0.924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HYPERLINK("https://www.defined.fi/sol/9PN5p4QAknwL15Lecgjvsj51ABhgq2D1SX1EfqZNpump?maker=DpCeznq8NDgKTbGd2FYA7hUURrVdnCif4uddRb6rTDxV","https://www.defined.fi/sol/9PN5p4QAknwL15Lecgjvsj51ABhgq2D1SX1EfqZNpump?maker=DpCeznq8NDgKTbGd2FYA7hUURrVdnCif4uddRb6rTDxV")</f>
        <v/>
      </c>
      <c r="M54">
        <f>HYPERLINK("https://dexscreener.com/solana/9PN5p4QAknwL15Lecgjvsj51ABhgq2D1SX1EfqZNpump?maker=DpCeznq8NDgKTbGd2FYA7hUURrVdnCif4uddRb6rTDxV","https://dexscreener.com/solana/9PN5p4QAknwL15Lecgjvsj51ABhgq2D1SX1EfqZNpump?maker=DpCeznq8NDgKTbGd2FYA7hUURrVdnCif4uddRb6rTDxV")</f>
        <v/>
      </c>
    </row>
    <row r="55">
      <c r="A55" t="inlineStr">
        <is>
          <t>EaKWXU5UpASCfV4ofgqE3RvyJV36ZPdvdAJ6fArFpump</t>
        </is>
      </c>
      <c r="B55" t="inlineStr">
        <is>
          <t>Steelers</t>
        </is>
      </c>
      <c r="C55" t="n">
        <v>13</v>
      </c>
      <c r="D55" t="n">
        <v>-0.064</v>
      </c>
      <c r="E55" t="n">
        <v>-1</v>
      </c>
      <c r="F55" t="n">
        <v>0.9370000000000001</v>
      </c>
      <c r="G55" t="n">
        <v>0.873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HYPERLINK("https://www.defined.fi/sol/EaKWXU5UpASCfV4ofgqE3RvyJV36ZPdvdAJ6fArFpump?maker=DpCeznq8NDgKTbGd2FYA7hUURrVdnCif4uddRb6rTDxV","https://www.defined.fi/sol/EaKWXU5UpASCfV4ofgqE3RvyJV36ZPdvdAJ6fArFpump?maker=DpCeznq8NDgKTbGd2FYA7hUURrVdnCif4uddRb6rTDxV")</f>
        <v/>
      </c>
      <c r="M55">
        <f>HYPERLINK("https://dexscreener.com/solana/EaKWXU5UpASCfV4ofgqE3RvyJV36ZPdvdAJ6fArFpump?maker=DpCeznq8NDgKTbGd2FYA7hUURrVdnCif4uddRb6rTDxV","https://dexscreener.com/solana/EaKWXU5UpASCfV4ofgqE3RvyJV36ZPdvdAJ6fArFpump?maker=DpCeznq8NDgKTbGd2FYA7hUURrVdnCif4uddRb6rTDxV")</f>
        <v/>
      </c>
    </row>
    <row r="56">
      <c r="A56" t="inlineStr">
        <is>
          <t>6cbKNYJu1MppUxU5mNikjgB6yCTex6cramJWwgVgpump</t>
        </is>
      </c>
      <c r="B56" t="inlineStr">
        <is>
          <t>starfleet</t>
        </is>
      </c>
      <c r="C56" t="n">
        <v>13</v>
      </c>
      <c r="D56" t="n">
        <v>0.052</v>
      </c>
      <c r="E56" t="n">
        <v>-1</v>
      </c>
      <c r="F56" t="n">
        <v>0.911</v>
      </c>
      <c r="G56" t="n">
        <v>0.963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HYPERLINK("https://www.defined.fi/sol/6cbKNYJu1MppUxU5mNikjgB6yCTex6cramJWwgVgpump?maker=DpCeznq8NDgKTbGd2FYA7hUURrVdnCif4uddRb6rTDxV","https://www.defined.fi/sol/6cbKNYJu1MppUxU5mNikjgB6yCTex6cramJWwgVgpump?maker=DpCeznq8NDgKTbGd2FYA7hUURrVdnCif4uddRb6rTDxV")</f>
        <v/>
      </c>
      <c r="M56">
        <f>HYPERLINK("https://dexscreener.com/solana/6cbKNYJu1MppUxU5mNikjgB6yCTex6cramJWwgVgpump?maker=DpCeznq8NDgKTbGd2FYA7hUURrVdnCif4uddRb6rTDxV","https://dexscreener.com/solana/6cbKNYJu1MppUxU5mNikjgB6yCTex6cramJWwgVgpump?maker=DpCeznq8NDgKTbGd2FYA7hUURrVdnCif4uddRb6rTDxV")</f>
        <v/>
      </c>
    </row>
    <row r="57">
      <c r="A57" t="inlineStr">
        <is>
          <t>55psb5RAMWV49Z7QseB1UJCZuKWiw3s1EPfcBxAvpump</t>
        </is>
      </c>
      <c r="B57" t="inlineStr">
        <is>
          <t>deer</t>
        </is>
      </c>
      <c r="C57" t="n">
        <v>13</v>
      </c>
      <c r="D57" t="n">
        <v>0.002</v>
      </c>
      <c r="E57" t="n">
        <v>-1</v>
      </c>
      <c r="F57" t="n">
        <v>0.93</v>
      </c>
      <c r="G57" t="n">
        <v>0.9320000000000001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HYPERLINK("https://www.defined.fi/sol/55psb5RAMWV49Z7QseB1UJCZuKWiw3s1EPfcBxAvpump?maker=DpCeznq8NDgKTbGd2FYA7hUURrVdnCif4uddRb6rTDxV","https://www.defined.fi/sol/55psb5RAMWV49Z7QseB1UJCZuKWiw3s1EPfcBxAvpump?maker=DpCeznq8NDgKTbGd2FYA7hUURrVdnCif4uddRb6rTDxV")</f>
        <v/>
      </c>
      <c r="M57">
        <f>HYPERLINK("https://dexscreener.com/solana/55psb5RAMWV49Z7QseB1UJCZuKWiw3s1EPfcBxAvpump?maker=DpCeznq8NDgKTbGd2FYA7hUURrVdnCif4uddRb6rTDxV","https://dexscreener.com/solana/55psb5RAMWV49Z7QseB1UJCZuKWiw3s1EPfcBxAvpump?maker=DpCeznq8NDgKTbGd2FYA7hUURrVdnCif4uddRb6rTDxV")</f>
        <v/>
      </c>
    </row>
    <row r="58">
      <c r="A58" t="inlineStr">
        <is>
          <t>EJTgtezyGGncJDD8e7dcmkTmTW9Fapn9yyba6Hu7pump</t>
        </is>
      </c>
      <c r="B58" t="inlineStr">
        <is>
          <t>Ruri</t>
        </is>
      </c>
      <c r="C58" t="n">
        <v>13</v>
      </c>
      <c r="D58" t="n">
        <v>0.032</v>
      </c>
      <c r="E58" t="n">
        <v>0.01</v>
      </c>
      <c r="F58" t="n">
        <v>4.58</v>
      </c>
      <c r="G58" t="n">
        <v>4.61</v>
      </c>
      <c r="H58" t="n">
        <v>5</v>
      </c>
      <c r="I58" t="n">
        <v>1</v>
      </c>
      <c r="J58" t="n">
        <v>-1</v>
      </c>
      <c r="K58" t="n">
        <v>-1</v>
      </c>
      <c r="L58">
        <f>HYPERLINK("https://www.defined.fi/sol/EJTgtezyGGncJDD8e7dcmkTmTW9Fapn9yyba6Hu7pump?maker=DpCeznq8NDgKTbGd2FYA7hUURrVdnCif4uddRb6rTDxV","https://www.defined.fi/sol/EJTgtezyGGncJDD8e7dcmkTmTW9Fapn9yyba6Hu7pump?maker=DpCeznq8NDgKTbGd2FYA7hUURrVdnCif4uddRb6rTDxV")</f>
        <v/>
      </c>
      <c r="M58">
        <f>HYPERLINK("https://dexscreener.com/solana/EJTgtezyGGncJDD8e7dcmkTmTW9Fapn9yyba6Hu7pump?maker=DpCeznq8NDgKTbGd2FYA7hUURrVdnCif4uddRb6rTDxV","https://dexscreener.com/solana/EJTgtezyGGncJDD8e7dcmkTmTW9Fapn9yyba6Hu7pump?maker=DpCeznq8NDgKTbGd2FYA7hUURrVdnCif4uddRb6rTDxV")</f>
        <v/>
      </c>
    </row>
    <row r="59">
      <c r="A59" t="inlineStr">
        <is>
          <t>uucJfyhgo7c1Xn2eotbmjZgWUkpJKSi2DTjFXmuMj1n</t>
        </is>
      </c>
      <c r="B59" t="inlineStr">
        <is>
          <t>Yeah</t>
        </is>
      </c>
      <c r="C59" t="n">
        <v>14</v>
      </c>
      <c r="D59" t="n">
        <v>0.986</v>
      </c>
      <c r="E59" t="n">
        <v>0.22</v>
      </c>
      <c r="F59" t="n">
        <v>4.49</v>
      </c>
      <c r="G59" t="n">
        <v>5.48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HYPERLINK("https://www.defined.fi/sol/uucJfyhgo7c1Xn2eotbmjZgWUkpJKSi2DTjFXmuMj1n?maker=DpCeznq8NDgKTbGd2FYA7hUURrVdnCif4uddRb6rTDxV","https://www.defined.fi/sol/uucJfyhgo7c1Xn2eotbmjZgWUkpJKSi2DTjFXmuMj1n?maker=DpCeznq8NDgKTbGd2FYA7hUURrVdnCif4uddRb6rTDxV")</f>
        <v/>
      </c>
      <c r="M59">
        <f>HYPERLINK("https://dexscreener.com/solana/uucJfyhgo7c1Xn2eotbmjZgWUkpJKSi2DTjFXmuMj1n?maker=DpCeznq8NDgKTbGd2FYA7hUURrVdnCif4uddRb6rTDxV","https://dexscreener.com/solana/uucJfyhgo7c1Xn2eotbmjZgWUkpJKSi2DTjFXmuMj1n?maker=DpCeznq8NDgKTbGd2FYA7hUURrVdnCif4uddRb6rTDxV")</f>
        <v/>
      </c>
    </row>
    <row r="60">
      <c r="A60" t="inlineStr">
        <is>
          <t>4Rywf4d9451Qtt3BTZuHDQEgV5YLijQkeMiQBzxApump</t>
        </is>
      </c>
      <c r="B60" t="inlineStr">
        <is>
          <t>HIPPPO</t>
        </is>
      </c>
      <c r="C60" t="n">
        <v>14</v>
      </c>
      <c r="D60" t="n">
        <v>-0.139</v>
      </c>
      <c r="E60" t="n">
        <v>-1</v>
      </c>
      <c r="F60" t="n">
        <v>0.9</v>
      </c>
      <c r="G60" t="n">
        <v>0.76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HYPERLINK("https://www.defined.fi/sol/4Rywf4d9451Qtt3BTZuHDQEgV5YLijQkeMiQBzxApump?maker=DpCeznq8NDgKTbGd2FYA7hUURrVdnCif4uddRb6rTDxV","https://www.defined.fi/sol/4Rywf4d9451Qtt3BTZuHDQEgV5YLijQkeMiQBzxApump?maker=DpCeznq8NDgKTbGd2FYA7hUURrVdnCif4uddRb6rTDxV")</f>
        <v/>
      </c>
      <c r="M60">
        <f>HYPERLINK("https://dexscreener.com/solana/4Rywf4d9451Qtt3BTZuHDQEgV5YLijQkeMiQBzxApump?maker=DpCeznq8NDgKTbGd2FYA7hUURrVdnCif4uddRb6rTDxV","https://dexscreener.com/solana/4Rywf4d9451Qtt3BTZuHDQEgV5YLijQkeMiQBzxApump?maker=DpCeznq8NDgKTbGd2FYA7hUURrVdnCif4uddRb6rTDxV")</f>
        <v/>
      </c>
    </row>
    <row r="61">
      <c r="A61" t="inlineStr">
        <is>
          <t>CZ9jSpjsJzcgQVnjUHdSxq3BKRoy8RbAaX23LjKwpump</t>
        </is>
      </c>
      <c r="B61" t="inlineStr">
        <is>
          <t>DMAGA</t>
        </is>
      </c>
      <c r="C61" t="n">
        <v>14</v>
      </c>
      <c r="D61" t="n">
        <v>1.11</v>
      </c>
      <c r="E61" t="n">
        <v>-1</v>
      </c>
      <c r="F61" t="n">
        <v>0.887</v>
      </c>
      <c r="G61" t="n">
        <v>2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HYPERLINK("https://www.defined.fi/sol/CZ9jSpjsJzcgQVnjUHdSxq3BKRoy8RbAaX23LjKwpump?maker=DpCeznq8NDgKTbGd2FYA7hUURrVdnCif4uddRb6rTDxV","https://www.defined.fi/sol/CZ9jSpjsJzcgQVnjUHdSxq3BKRoy8RbAaX23LjKwpump?maker=DpCeznq8NDgKTbGd2FYA7hUURrVdnCif4uddRb6rTDxV")</f>
        <v/>
      </c>
      <c r="M61">
        <f>HYPERLINK("https://dexscreener.com/solana/CZ9jSpjsJzcgQVnjUHdSxq3BKRoy8RbAaX23LjKwpump?maker=DpCeznq8NDgKTbGd2FYA7hUURrVdnCif4uddRb6rTDxV","https://dexscreener.com/solana/CZ9jSpjsJzcgQVnjUHdSxq3BKRoy8RbAaX23LjKwpump?maker=DpCeznq8NDgKTbGd2FYA7hUURrVdnCif4uddRb6rTDxV")</f>
        <v/>
      </c>
    </row>
    <row r="62">
      <c r="A62" t="inlineStr">
        <is>
          <t>6dEgsXyjxsFyTUTxPF98gx4TGFwFtC3mB7LhCsj2pump</t>
        </is>
      </c>
      <c r="B62" t="inlineStr">
        <is>
          <t>BMAGA</t>
        </is>
      </c>
      <c r="C62" t="n">
        <v>14</v>
      </c>
      <c r="D62" t="n">
        <v>0.335</v>
      </c>
      <c r="E62" t="n">
        <v>-1</v>
      </c>
      <c r="F62" t="n">
        <v>1.79</v>
      </c>
      <c r="G62" t="n">
        <v>2.13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HYPERLINK("https://www.defined.fi/sol/6dEgsXyjxsFyTUTxPF98gx4TGFwFtC3mB7LhCsj2pump?maker=DpCeznq8NDgKTbGd2FYA7hUURrVdnCif4uddRb6rTDxV","https://www.defined.fi/sol/6dEgsXyjxsFyTUTxPF98gx4TGFwFtC3mB7LhCsj2pump?maker=DpCeznq8NDgKTbGd2FYA7hUURrVdnCif4uddRb6rTDxV")</f>
        <v/>
      </c>
      <c r="M62">
        <f>HYPERLINK("https://dexscreener.com/solana/6dEgsXyjxsFyTUTxPF98gx4TGFwFtC3mB7LhCsj2pump?maker=DpCeznq8NDgKTbGd2FYA7hUURrVdnCif4uddRb6rTDxV","https://dexscreener.com/solana/6dEgsXyjxsFyTUTxPF98gx4TGFwFtC3mB7LhCsj2pump?maker=DpCeznq8NDgKTbGd2FYA7hUURrVdnCif4uddRb6rTDxV")</f>
        <v/>
      </c>
    </row>
    <row r="63">
      <c r="A63" t="inlineStr">
        <is>
          <t>Je4oEPvRduoiTcpS28rWQGUz25enrZB4vGwauzopump</t>
        </is>
      </c>
      <c r="B63" t="inlineStr">
        <is>
          <t>VOTE</t>
        </is>
      </c>
      <c r="C63" t="n">
        <v>14</v>
      </c>
      <c r="D63" t="n">
        <v>-0.642</v>
      </c>
      <c r="E63" t="n">
        <v>-1</v>
      </c>
      <c r="F63" t="n">
        <v>0.763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HYPERLINK("https://www.defined.fi/sol/Je4oEPvRduoiTcpS28rWQGUz25enrZB4vGwauzopump?maker=DpCeznq8NDgKTbGd2FYA7hUURrVdnCif4uddRb6rTDxV","https://www.defined.fi/sol/Je4oEPvRduoiTcpS28rWQGUz25enrZB4vGwauzopump?maker=DpCeznq8NDgKTbGd2FYA7hUURrVdnCif4uddRb6rTDxV")</f>
        <v/>
      </c>
      <c r="M63">
        <f>HYPERLINK("https://dexscreener.com/solana/Je4oEPvRduoiTcpS28rWQGUz25enrZB4vGwauzopump?maker=DpCeznq8NDgKTbGd2FYA7hUURrVdnCif4uddRb6rTDxV","https://dexscreener.com/solana/Je4oEPvRduoiTcpS28rWQGUz25enrZB4vGwauzopump?maker=DpCeznq8NDgKTbGd2FYA7hUURrVdnCif4uddRb6rTDxV")</f>
        <v/>
      </c>
    </row>
    <row r="64">
      <c r="A64" t="inlineStr">
        <is>
          <t>DZ12fZafNRFdAAqrhLomLghDM86tPdPDk7vgRsYmpump</t>
        </is>
      </c>
      <c r="B64" t="inlineStr">
        <is>
          <t>DMAGA</t>
        </is>
      </c>
      <c r="C64" t="n">
        <v>14</v>
      </c>
      <c r="D64" t="n">
        <v>0</v>
      </c>
      <c r="E64" t="n">
        <v>-1</v>
      </c>
      <c r="F64" t="n">
        <v>0.09</v>
      </c>
      <c r="G64" t="n">
        <v>0</v>
      </c>
      <c r="H64" t="n">
        <v>1</v>
      </c>
      <c r="I64" t="n">
        <v>0</v>
      </c>
      <c r="J64" t="n">
        <v>-1</v>
      </c>
      <c r="K64" t="n">
        <v>-1</v>
      </c>
      <c r="L64">
        <f>HYPERLINK("https://www.defined.fi/sol/DZ12fZafNRFdAAqrhLomLghDM86tPdPDk7vgRsYmpump?maker=DpCeznq8NDgKTbGd2FYA7hUURrVdnCif4uddRb6rTDxV","https://www.defined.fi/sol/DZ12fZafNRFdAAqrhLomLghDM86tPdPDk7vgRsYmpump?maker=DpCeznq8NDgKTbGd2FYA7hUURrVdnCif4uddRb6rTDxV")</f>
        <v/>
      </c>
      <c r="M64">
        <f>HYPERLINK("https://dexscreener.com/solana/DZ12fZafNRFdAAqrhLomLghDM86tPdPDk7vgRsYmpump?maker=DpCeznq8NDgKTbGd2FYA7hUURrVdnCif4uddRb6rTDxV","https://dexscreener.com/solana/DZ12fZafNRFdAAqrhLomLghDM86tPdPDk7vgRsYmpump?maker=DpCeznq8NDgKTbGd2FYA7hUURrVdnCif4uddRb6rTDxV")</f>
        <v/>
      </c>
    </row>
    <row r="65">
      <c r="A65" t="inlineStr">
        <is>
          <t>4HA9TRFED3RrZMuzZZhJWBEArGkdqwiWj6zdCtUnE4gr</t>
        </is>
      </c>
      <c r="B65" t="inlineStr">
        <is>
          <t>SEXYCAT</t>
        </is>
      </c>
      <c r="C65" t="n">
        <v>14</v>
      </c>
      <c r="D65" t="n">
        <v>-0.012</v>
      </c>
      <c r="E65" t="n">
        <v>-1</v>
      </c>
      <c r="F65" t="n">
        <v>0.09</v>
      </c>
      <c r="G65" t="n">
        <v>0</v>
      </c>
      <c r="H65" t="n">
        <v>1</v>
      </c>
      <c r="I65" t="n">
        <v>0</v>
      </c>
      <c r="J65" t="n">
        <v>-1</v>
      </c>
      <c r="K65" t="n">
        <v>-1</v>
      </c>
      <c r="L65">
        <f>HYPERLINK("https://www.defined.fi/sol/4HA9TRFED3RrZMuzZZhJWBEArGkdqwiWj6zdCtUnE4gr?maker=DpCeznq8NDgKTbGd2FYA7hUURrVdnCif4uddRb6rTDxV","https://www.defined.fi/sol/4HA9TRFED3RrZMuzZZhJWBEArGkdqwiWj6zdCtUnE4gr?maker=DpCeznq8NDgKTbGd2FYA7hUURrVdnCif4uddRb6rTDxV")</f>
        <v/>
      </c>
      <c r="M65">
        <f>HYPERLINK("https://dexscreener.com/solana/4HA9TRFED3RrZMuzZZhJWBEArGkdqwiWj6zdCtUnE4gr?maker=DpCeznq8NDgKTbGd2FYA7hUURrVdnCif4uddRb6rTDxV","https://dexscreener.com/solana/4HA9TRFED3RrZMuzZZhJWBEArGkdqwiWj6zdCtUnE4gr?maker=DpCeznq8NDgKTbGd2FYA7hUURrVdnCif4uddRb6rTDxV")</f>
        <v/>
      </c>
    </row>
    <row r="66">
      <c r="A66" t="inlineStr">
        <is>
          <t>9VFnDps63RZxpHer3SWcHhiXA61t2z2MUrhqJ11pump</t>
        </is>
      </c>
      <c r="B66" t="inlineStr">
        <is>
          <t>ShitaCoin</t>
        </is>
      </c>
      <c r="C66" t="n">
        <v>14</v>
      </c>
      <c r="D66" t="n">
        <v>0.003</v>
      </c>
      <c r="E66" t="n">
        <v>-1</v>
      </c>
      <c r="F66" t="n">
        <v>0.09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HYPERLINK("https://www.defined.fi/sol/9VFnDps63RZxpHer3SWcHhiXA61t2z2MUrhqJ11pump?maker=DpCeznq8NDgKTbGd2FYA7hUURrVdnCif4uddRb6rTDxV","https://www.defined.fi/sol/9VFnDps63RZxpHer3SWcHhiXA61t2z2MUrhqJ11pump?maker=DpCeznq8NDgKTbGd2FYA7hUURrVdnCif4uddRb6rTDxV")</f>
        <v/>
      </c>
      <c r="M66">
        <f>HYPERLINK("https://dexscreener.com/solana/9VFnDps63RZxpHer3SWcHhiXA61t2z2MUrhqJ11pump?maker=DpCeznq8NDgKTbGd2FYA7hUURrVdnCif4uddRb6rTDxV","https://dexscreener.com/solana/9VFnDps63RZxpHer3SWcHhiXA61t2z2MUrhqJ11pump?maker=DpCeznq8NDgKTbGd2FYA7hUURrVdnCif4uddRb6rTDxV")</f>
        <v/>
      </c>
    </row>
    <row r="67">
      <c r="A67" t="inlineStr">
        <is>
          <t>7PXc1W4oSG1sJk8arShUkksBBe6fh83npBEYF17Fpump</t>
        </is>
      </c>
      <c r="B67" t="inlineStr">
        <is>
          <t>SCEGG</t>
        </is>
      </c>
      <c r="C67" t="n">
        <v>14</v>
      </c>
      <c r="D67" t="n">
        <v>0.003</v>
      </c>
      <c r="E67" t="n">
        <v>-1</v>
      </c>
      <c r="F67" t="n">
        <v>0.09</v>
      </c>
      <c r="G67" t="n">
        <v>0</v>
      </c>
      <c r="H67" t="n">
        <v>1</v>
      </c>
      <c r="I67" t="n">
        <v>0</v>
      </c>
      <c r="J67" t="n">
        <v>-1</v>
      </c>
      <c r="K67" t="n">
        <v>-1</v>
      </c>
      <c r="L67">
        <f>HYPERLINK("https://www.defined.fi/sol/7PXc1W4oSG1sJk8arShUkksBBe6fh83npBEYF17Fpump?maker=DpCeznq8NDgKTbGd2FYA7hUURrVdnCif4uddRb6rTDxV","https://www.defined.fi/sol/7PXc1W4oSG1sJk8arShUkksBBe6fh83npBEYF17Fpump?maker=DpCeznq8NDgKTbGd2FYA7hUURrVdnCif4uddRb6rTDxV")</f>
        <v/>
      </c>
      <c r="M67">
        <f>HYPERLINK("https://dexscreener.com/solana/7PXc1W4oSG1sJk8arShUkksBBe6fh83npBEYF17Fpump?maker=DpCeznq8NDgKTbGd2FYA7hUURrVdnCif4uddRb6rTDxV","https://dexscreener.com/solana/7PXc1W4oSG1sJk8arShUkksBBe6fh83npBEYF17Fpump?maker=DpCeznq8NDgKTbGd2FYA7hUURrVdnCif4uddRb6rTDxV")</f>
        <v/>
      </c>
    </row>
    <row r="68">
      <c r="A68" t="inlineStr">
        <is>
          <t>ADSTQMsKEwSz9Y8oXn7fQ5JJ8yTq4TwgrXQVh4KHpump</t>
        </is>
      </c>
      <c r="B68" t="inlineStr">
        <is>
          <t>NTC</t>
        </is>
      </c>
      <c r="C68" t="n">
        <v>15</v>
      </c>
      <c r="D68" t="n">
        <v>19.76</v>
      </c>
      <c r="E68" t="n">
        <v>42</v>
      </c>
      <c r="F68" t="n">
        <v>0.9</v>
      </c>
      <c r="G68" t="n">
        <v>20.22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HYPERLINK("https://www.defined.fi/sol/ADSTQMsKEwSz9Y8oXn7fQ5JJ8yTq4TwgrXQVh4KHpump?maker=DpCeznq8NDgKTbGd2FYA7hUURrVdnCif4uddRb6rTDxV","https://www.defined.fi/sol/ADSTQMsKEwSz9Y8oXn7fQ5JJ8yTq4TwgrXQVh4KHpump?maker=DpCeznq8NDgKTbGd2FYA7hUURrVdnCif4uddRb6rTDxV")</f>
        <v/>
      </c>
      <c r="M68">
        <f>HYPERLINK("https://dexscreener.com/solana/ADSTQMsKEwSz9Y8oXn7fQ5JJ8yTq4TwgrXQVh4KHpump?maker=DpCeznq8NDgKTbGd2FYA7hUURrVdnCif4uddRb6rTDxV","https://dexscreener.com/solana/ADSTQMsKEwSz9Y8oXn7fQ5JJ8yTq4TwgrXQVh4KHpump?maker=DpCeznq8NDgKTbGd2FYA7hUURrVdnCif4uddRb6rTDxV")</f>
        <v/>
      </c>
    </row>
    <row r="69">
      <c r="A69" t="inlineStr">
        <is>
          <t>6nB5UZEXhJXhgUoAmuZtf4GfqZat4QaHHv27dfmMpump</t>
        </is>
      </c>
      <c r="B69" t="inlineStr">
        <is>
          <t>Titcoin</t>
        </is>
      </c>
      <c r="C69" t="n">
        <v>15</v>
      </c>
      <c r="D69" t="n">
        <v>-0.721</v>
      </c>
      <c r="E69" t="n">
        <v>-1</v>
      </c>
      <c r="F69" t="n">
        <v>0.907</v>
      </c>
      <c r="G69" t="n">
        <v>0</v>
      </c>
      <c r="H69" t="n">
        <v>1</v>
      </c>
      <c r="I69" t="n">
        <v>0</v>
      </c>
      <c r="J69" t="n">
        <v>-1</v>
      </c>
      <c r="K69" t="n">
        <v>-1</v>
      </c>
      <c r="L69">
        <f>HYPERLINK("https://www.defined.fi/sol/6nB5UZEXhJXhgUoAmuZtf4GfqZat4QaHHv27dfmMpump?maker=DpCeznq8NDgKTbGd2FYA7hUURrVdnCif4uddRb6rTDxV","https://www.defined.fi/sol/6nB5UZEXhJXhgUoAmuZtf4GfqZat4QaHHv27dfmMpump?maker=DpCeznq8NDgKTbGd2FYA7hUURrVdnCif4uddRb6rTDxV")</f>
        <v/>
      </c>
      <c r="M69">
        <f>HYPERLINK("https://dexscreener.com/solana/6nB5UZEXhJXhgUoAmuZtf4GfqZat4QaHHv27dfmMpump?maker=DpCeznq8NDgKTbGd2FYA7hUURrVdnCif4uddRb6rTDxV","https://dexscreener.com/solana/6nB5UZEXhJXhgUoAmuZtf4GfqZat4QaHHv27dfmMpump?maker=DpCeznq8NDgKTbGd2FYA7hUURrVdnCif4uddRb6rTDxV")</f>
        <v/>
      </c>
    </row>
    <row r="70">
      <c r="A70" t="inlineStr">
        <is>
          <t>DqZaHb8qg3mBxMu34JsXtheonbLSMaC4iRQUwohXpump</t>
        </is>
      </c>
      <c r="B70" t="inlineStr">
        <is>
          <t>MEOW</t>
        </is>
      </c>
      <c r="C70" t="n">
        <v>20</v>
      </c>
      <c r="D70" t="n">
        <v>0.159</v>
      </c>
      <c r="E70" t="n">
        <v>0.4</v>
      </c>
      <c r="F70" t="n">
        <v>0.398</v>
      </c>
      <c r="G70" t="n">
        <v>0.5570000000000001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HYPERLINK("https://www.defined.fi/sol/DqZaHb8qg3mBxMu34JsXtheonbLSMaC4iRQUwohXpump?maker=DpCeznq8NDgKTbGd2FYA7hUURrVdnCif4uddRb6rTDxV","https://www.defined.fi/sol/DqZaHb8qg3mBxMu34JsXtheonbLSMaC4iRQUwohXpump?maker=DpCeznq8NDgKTbGd2FYA7hUURrVdnCif4uddRb6rTDxV")</f>
        <v/>
      </c>
      <c r="M70">
        <f>HYPERLINK("https://dexscreener.com/solana/DqZaHb8qg3mBxMu34JsXtheonbLSMaC4iRQUwohXpump?maker=DpCeznq8NDgKTbGd2FYA7hUURrVdnCif4uddRb6rTDxV","https://dexscreener.com/solana/DqZaHb8qg3mBxMu34JsXtheonbLSMaC4iRQUwohXpump?maker=DpCeznq8NDgKTbGd2FYA7hUURrVdnCif4uddRb6rTDxV")</f>
        <v/>
      </c>
    </row>
    <row r="71">
      <c r="A71" t="inlineStr">
        <is>
          <t>fpMpriXySzp7iJDPKth73bmd6Hb7F7bDMXsF8nnpump</t>
        </is>
      </c>
      <c r="B71" t="inlineStr">
        <is>
          <t>FLASH</t>
        </is>
      </c>
      <c r="C71" t="n">
        <v>21</v>
      </c>
      <c r="D71" t="n">
        <v>-0.127</v>
      </c>
      <c r="E71" t="n">
        <v>-0.43</v>
      </c>
      <c r="F71" t="n">
        <v>0.296</v>
      </c>
      <c r="G71" t="n">
        <v>0.168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HYPERLINK("https://www.defined.fi/sol/fpMpriXySzp7iJDPKth73bmd6Hb7F7bDMXsF8nnpump?maker=DpCeznq8NDgKTbGd2FYA7hUURrVdnCif4uddRb6rTDxV","https://www.defined.fi/sol/fpMpriXySzp7iJDPKth73bmd6Hb7F7bDMXsF8nnpump?maker=DpCeznq8NDgKTbGd2FYA7hUURrVdnCif4uddRb6rTDxV")</f>
        <v/>
      </c>
      <c r="M71">
        <f>HYPERLINK("https://dexscreener.com/solana/fpMpriXySzp7iJDPKth73bmd6Hb7F7bDMXsF8nnpump?maker=DpCeznq8NDgKTbGd2FYA7hUURrVdnCif4uddRb6rTDxV","https://dexscreener.com/solana/fpMpriXySzp7iJDPKth73bmd6Hb7F7bDMXsF8nnpump?maker=DpCeznq8NDgKTbGd2FYA7hUURrVdnCif4uddRb6rTDxV")</f>
        <v/>
      </c>
    </row>
    <row r="72">
      <c r="A72" t="inlineStr">
        <is>
          <t>FHbMFJkSk6PXFRvW8dVjA6yzue2bvKBAw4TRT3hLpump</t>
        </is>
      </c>
      <c r="B72" t="inlineStr">
        <is>
          <t>Aardvark</t>
        </is>
      </c>
      <c r="C72" t="n">
        <v>23</v>
      </c>
      <c r="D72" t="n">
        <v>-0.508</v>
      </c>
      <c r="E72" t="n">
        <v>-0.93</v>
      </c>
      <c r="F72" t="n">
        <v>0.547</v>
      </c>
      <c r="G72" t="n">
        <v>0</v>
      </c>
      <c r="H72" t="n">
        <v>1</v>
      </c>
      <c r="I72" t="n">
        <v>0</v>
      </c>
      <c r="J72" t="n">
        <v>-1</v>
      </c>
      <c r="K72" t="n">
        <v>-1</v>
      </c>
      <c r="L72">
        <f>HYPERLINK("https://www.defined.fi/sol/FHbMFJkSk6PXFRvW8dVjA6yzue2bvKBAw4TRT3hLpump?maker=DpCeznq8NDgKTbGd2FYA7hUURrVdnCif4uddRb6rTDxV","https://www.defined.fi/sol/FHbMFJkSk6PXFRvW8dVjA6yzue2bvKBAw4TRT3hLpump?maker=DpCeznq8NDgKTbGd2FYA7hUURrVdnCif4uddRb6rTDxV")</f>
        <v/>
      </c>
      <c r="M72">
        <f>HYPERLINK("https://dexscreener.com/solana/FHbMFJkSk6PXFRvW8dVjA6yzue2bvKBAw4TRT3hLpump?maker=DpCeznq8NDgKTbGd2FYA7hUURrVdnCif4uddRb6rTDxV","https://dexscreener.com/solana/FHbMFJkSk6PXFRvW8dVjA6yzue2bvKBAw4TRT3hLpump?maker=DpCeznq8NDgKTbGd2FYA7hUURrVdnCif4uddRb6rTDxV")</f>
        <v/>
      </c>
    </row>
    <row r="73">
      <c r="A73" t="inlineStr">
        <is>
          <t>CC66xfWfKEas3UbBiqobjxZbkUZtch1efPAQiUBzpump</t>
        </is>
      </c>
      <c r="B73" t="inlineStr">
        <is>
          <t>MOODUANG</t>
        </is>
      </c>
      <c r="C73" t="n">
        <v>23</v>
      </c>
      <c r="D73" t="n">
        <v>0.161</v>
      </c>
      <c r="E73" t="n">
        <v>-1</v>
      </c>
      <c r="F73" t="n">
        <v>0.397</v>
      </c>
      <c r="G73" t="n">
        <v>0.5580000000000001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HYPERLINK("https://www.defined.fi/sol/CC66xfWfKEas3UbBiqobjxZbkUZtch1efPAQiUBzpump?maker=DpCeznq8NDgKTbGd2FYA7hUURrVdnCif4uddRb6rTDxV","https://www.defined.fi/sol/CC66xfWfKEas3UbBiqobjxZbkUZtch1efPAQiUBzpump?maker=DpCeznq8NDgKTbGd2FYA7hUURrVdnCif4uddRb6rTDxV")</f>
        <v/>
      </c>
      <c r="M73">
        <f>HYPERLINK("https://dexscreener.com/solana/CC66xfWfKEas3UbBiqobjxZbkUZtch1efPAQiUBzpump?maker=DpCeznq8NDgKTbGd2FYA7hUURrVdnCif4uddRb6rTDxV","https://dexscreener.com/solana/CC66xfWfKEas3UbBiqobjxZbkUZtch1efPAQiUBzpump?maker=DpCeznq8NDgKTbGd2FYA7hUURrVdnCif4uddRb6rTDxV")</f>
        <v/>
      </c>
    </row>
    <row r="74">
      <c r="A74" t="inlineStr">
        <is>
          <t>4PZuzdi3eqm5bsdeA4GRZyduTFLMaFoQSuAkFqFPhCyW</t>
        </is>
      </c>
      <c r="B74" t="inlineStr">
        <is>
          <t>unknown_4PZu</t>
        </is>
      </c>
      <c r="C74" t="n">
        <v>23</v>
      </c>
      <c r="D74" t="n">
        <v>-0.21</v>
      </c>
      <c r="E74" t="n">
        <v>-0.77</v>
      </c>
      <c r="F74" t="n">
        <v>0.276</v>
      </c>
      <c r="G74" t="n">
        <v>0.064</v>
      </c>
      <c r="H74" t="n">
        <v>0</v>
      </c>
      <c r="I74" t="n">
        <v>1</v>
      </c>
      <c r="J74" t="n">
        <v>-1</v>
      </c>
      <c r="K74" t="n">
        <v>-1</v>
      </c>
      <c r="L74">
        <f>HYPERLINK("https://www.defined.fi/sol/4PZuzdi3eqm5bsdeA4GRZyduTFLMaFoQSuAkFqFPhCyW?maker=DpCeznq8NDgKTbGd2FYA7hUURrVdnCif4uddRb6rTDxV","https://www.defined.fi/sol/4PZuzdi3eqm5bsdeA4GRZyduTFLMaFoQSuAkFqFPhCyW?maker=DpCeznq8NDgKTbGd2FYA7hUURrVdnCif4uddRb6rTDxV")</f>
        <v/>
      </c>
      <c r="M74">
        <f>HYPERLINK("https://dexscreener.com/solana/4PZuzdi3eqm5bsdeA4GRZyduTFLMaFoQSuAkFqFPhCyW?maker=DpCeznq8NDgKTbGd2FYA7hUURrVdnCif4uddRb6rTDxV","https://dexscreener.com/solana/4PZuzdi3eqm5bsdeA4GRZyduTFLMaFoQSuAkFqFPhCyW?maker=DpCeznq8NDgKTbGd2FYA7hUURrVdnCif4uddRb6rTDxV")</f>
        <v/>
      </c>
    </row>
    <row r="75">
      <c r="A75" t="inlineStr">
        <is>
          <t>B219dumvnA2Jj2x1mcA8u78v6KdUwfFkW9pW7AkVpump</t>
        </is>
      </c>
      <c r="B75" t="inlineStr">
        <is>
          <t>Joommeng</t>
        </is>
      </c>
      <c r="C75" t="n">
        <v>23</v>
      </c>
      <c r="D75" t="n">
        <v>-0.28</v>
      </c>
      <c r="E75" t="n">
        <v>-0.4</v>
      </c>
      <c r="F75" t="n">
        <v>0.6919999999999999</v>
      </c>
      <c r="G75" t="n">
        <v>0.412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HYPERLINK("https://www.defined.fi/sol/B219dumvnA2Jj2x1mcA8u78v6KdUwfFkW9pW7AkVpump?maker=DpCeznq8NDgKTbGd2FYA7hUURrVdnCif4uddRb6rTDxV","https://www.defined.fi/sol/B219dumvnA2Jj2x1mcA8u78v6KdUwfFkW9pW7AkVpump?maker=DpCeznq8NDgKTbGd2FYA7hUURrVdnCif4uddRb6rTDxV")</f>
        <v/>
      </c>
      <c r="M75">
        <f>HYPERLINK("https://dexscreener.com/solana/B219dumvnA2Jj2x1mcA8u78v6KdUwfFkW9pW7AkVpump?maker=DpCeznq8NDgKTbGd2FYA7hUURrVdnCif4uddRb6rTDxV","https://dexscreener.com/solana/B219dumvnA2Jj2x1mcA8u78v6KdUwfFkW9pW7AkVpump?maker=DpCeznq8NDgKTbGd2FYA7hUURrVdnCif4uddRb6rTDxV")</f>
        <v/>
      </c>
    </row>
    <row r="76">
      <c r="A76" t="inlineStr">
        <is>
          <t>9MF7LLuwNAXKUhXAPuS4qWEiooJD89bpPT7ZjEDpump</t>
        </is>
      </c>
      <c r="B76" t="inlineStr">
        <is>
          <t>dogefather</t>
        </is>
      </c>
      <c r="C76" t="n">
        <v>23</v>
      </c>
      <c r="D76" t="n">
        <v>0.153</v>
      </c>
      <c r="E76" t="n">
        <v>0.02</v>
      </c>
      <c r="F76" t="n">
        <v>7.61</v>
      </c>
      <c r="G76" t="n">
        <v>7.76</v>
      </c>
      <c r="H76" t="n">
        <v>3</v>
      </c>
      <c r="I76" t="n">
        <v>3</v>
      </c>
      <c r="J76" t="n">
        <v>-1</v>
      </c>
      <c r="K76" t="n">
        <v>-1</v>
      </c>
      <c r="L76">
        <f>HYPERLINK("https://www.defined.fi/sol/9MF7LLuwNAXKUhXAPuS4qWEiooJD89bpPT7ZjEDpump?maker=DpCeznq8NDgKTbGd2FYA7hUURrVdnCif4uddRb6rTDxV","https://www.defined.fi/sol/9MF7LLuwNAXKUhXAPuS4qWEiooJD89bpPT7ZjEDpump?maker=DpCeznq8NDgKTbGd2FYA7hUURrVdnCif4uddRb6rTDxV")</f>
        <v/>
      </c>
      <c r="M76">
        <f>HYPERLINK("https://dexscreener.com/solana/9MF7LLuwNAXKUhXAPuS4qWEiooJD89bpPT7ZjEDpump?maker=DpCeznq8NDgKTbGd2FYA7hUURrVdnCif4uddRb6rTDxV","https://dexscreener.com/solana/9MF7LLuwNAXKUhXAPuS4qWEiooJD89bpPT7ZjEDpump?maker=DpCeznq8NDgKTbGd2FYA7hUURrVdnCif4uddRb6rTDxV")</f>
        <v/>
      </c>
    </row>
    <row r="77">
      <c r="A77" t="inlineStr">
        <is>
          <t>DDzV8onRyNR4DeiVaVuWF34v86y6Hik7TSTMA18Bpump</t>
        </is>
      </c>
      <c r="B77" t="inlineStr">
        <is>
          <t>DOGEFATHER</t>
        </is>
      </c>
      <c r="C77" t="n">
        <v>24</v>
      </c>
      <c r="D77" t="n">
        <v>-2.19</v>
      </c>
      <c r="E77" t="n">
        <v>-1</v>
      </c>
      <c r="F77" t="n">
        <v>4.27</v>
      </c>
      <c r="G77" t="n">
        <v>2.08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HYPERLINK("https://www.defined.fi/sol/DDzV8onRyNR4DeiVaVuWF34v86y6Hik7TSTMA18Bpump?maker=DpCeznq8NDgKTbGd2FYA7hUURrVdnCif4uddRb6rTDxV","https://www.defined.fi/sol/DDzV8onRyNR4DeiVaVuWF34v86y6Hik7TSTMA18Bpump?maker=DpCeznq8NDgKTbGd2FYA7hUURrVdnCif4uddRb6rTDxV")</f>
        <v/>
      </c>
      <c r="M77">
        <f>HYPERLINK("https://dexscreener.com/solana/DDzV8onRyNR4DeiVaVuWF34v86y6Hik7TSTMA18Bpump?maker=DpCeznq8NDgKTbGd2FYA7hUURrVdnCif4uddRb6rTDxV","https://dexscreener.com/solana/DDzV8onRyNR4DeiVaVuWF34v86y6Hik7TSTMA18Bpump?maker=DpCeznq8NDgKTbGd2FYA7hUURrVdnCif4uddRb6rTDxV")</f>
        <v/>
      </c>
    </row>
    <row r="78">
      <c r="A78" t="inlineStr">
        <is>
          <t>degod39zqQWzpG6h4b7SJLLTCFE6FeZnZD8BwHBFxaN</t>
        </is>
      </c>
      <c r="B78" t="inlineStr">
        <is>
          <t>degod</t>
        </is>
      </c>
      <c r="C78" t="n">
        <v>24</v>
      </c>
      <c r="D78" t="n">
        <v>0</v>
      </c>
      <c r="E78" t="n">
        <v>0</v>
      </c>
      <c r="F78" t="n">
        <v>0</v>
      </c>
      <c r="G78" t="n">
        <v>2.86</v>
      </c>
      <c r="H78" t="n">
        <v>0</v>
      </c>
      <c r="I78" t="n">
        <v>1</v>
      </c>
      <c r="J78" t="n">
        <v>-1</v>
      </c>
      <c r="K78" t="n">
        <v>-1</v>
      </c>
      <c r="L78">
        <f>HYPERLINK("https://www.defined.fi/sol/degod39zqQWzpG6h4b7SJLLTCFE6FeZnZD8BwHBFxaN?maker=DpCeznq8NDgKTbGd2FYA7hUURrVdnCif4uddRb6rTDxV","https://www.defined.fi/sol/degod39zqQWzpG6h4b7SJLLTCFE6FeZnZD8BwHBFxaN?maker=DpCeznq8NDgKTbGd2FYA7hUURrVdnCif4uddRb6rTDxV")</f>
        <v/>
      </c>
      <c r="M78">
        <f>HYPERLINK("https://dexscreener.com/solana/degod39zqQWzpG6h4b7SJLLTCFE6FeZnZD8BwHBFxaN?maker=DpCeznq8NDgKTbGd2FYA7hUURrVdnCif4uddRb6rTDxV","https://dexscreener.com/solana/degod39zqQWzpG6h4b7SJLLTCFE6FeZnZD8BwHBFxaN?maker=DpCeznq8NDgKTbGd2FYA7hUURrVdnCif4uddRb6rTDxV")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