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97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49pEfwgvrjH9GjzoneaZJGWDkqq1TwwMbdyLGEvipump</t>
        </is>
      </c>
      <c r="B2" t="inlineStr">
        <is>
          <t>ARC</t>
        </is>
      </c>
      <c r="C2" t="n">
        <v>0</v>
      </c>
      <c r="D2" t="n">
        <v>-0.311</v>
      </c>
      <c r="E2" t="n">
        <v>-1</v>
      </c>
      <c r="F2" t="n">
        <v>0.495</v>
      </c>
      <c r="G2" t="n">
        <v>0</v>
      </c>
      <c r="H2" t="n">
        <v>1</v>
      </c>
      <c r="I2" t="n">
        <v>0</v>
      </c>
      <c r="J2" t="n">
        <v>-1</v>
      </c>
      <c r="K2" t="n">
        <v>-1</v>
      </c>
      <c r="L2">
        <f>HYPERLINK("https://www.defined.fi/sol/49pEfwgvrjH9GjzoneaZJGWDkqq1TwwMbdyLGEvipump?maker=DmNfdx3TiAQyY1ovJ5pRaAHqvBTi2A8FkrY1ATuNyUhu","https://www.defined.fi/sol/49pEfwgvrjH9GjzoneaZJGWDkqq1TwwMbdyLGEvipump?maker=DmNfdx3TiAQyY1ovJ5pRaAHqvBTi2A8FkrY1ATuNyUhu")</f>
        <v/>
      </c>
      <c r="M2">
        <f>HYPERLINK("https://dexscreener.com/solana/49pEfwgvrjH9GjzoneaZJGWDkqq1TwwMbdyLGEvipump?maker=DmNfdx3TiAQyY1ovJ5pRaAHqvBTi2A8FkrY1ATuNyUhu","https://dexscreener.com/solana/49pEfwgvrjH9GjzoneaZJGWDkqq1TwwMbdyLGEvipump?maker=DmNfdx3TiAQyY1ovJ5pRaAHqvBTi2A8FkrY1ATuNyUhu")</f>
        <v/>
      </c>
    </row>
    <row r="3">
      <c r="A3" t="inlineStr">
        <is>
          <t>hGUu2ucLM8j83i3rGF52VmceBsf7baAavGXgzhjpump</t>
        </is>
      </c>
      <c r="B3" t="inlineStr">
        <is>
          <t>ELVEN</t>
        </is>
      </c>
      <c r="C3" t="n">
        <v>0</v>
      </c>
      <c r="D3" t="n">
        <v>-1.32</v>
      </c>
      <c r="E3" t="n">
        <v>-0.66</v>
      </c>
      <c r="F3" t="n">
        <v>2</v>
      </c>
      <c r="G3" t="n">
        <v>0</v>
      </c>
      <c r="H3" t="n">
        <v>1</v>
      </c>
      <c r="I3" t="n">
        <v>0</v>
      </c>
      <c r="J3" t="n">
        <v>-1</v>
      </c>
      <c r="K3" t="n">
        <v>-1</v>
      </c>
      <c r="L3">
        <f>HYPERLINK("https://www.defined.fi/sol/hGUu2ucLM8j83i3rGF52VmceBsf7baAavGXgzhjpump?maker=DmNfdx3TiAQyY1ovJ5pRaAHqvBTi2A8FkrY1ATuNyUhu","https://www.defined.fi/sol/hGUu2ucLM8j83i3rGF52VmceBsf7baAavGXgzhjpump?maker=DmNfdx3TiAQyY1ovJ5pRaAHqvBTi2A8FkrY1ATuNyUhu")</f>
        <v/>
      </c>
      <c r="M3">
        <f>HYPERLINK("https://dexscreener.com/solana/hGUu2ucLM8j83i3rGF52VmceBsf7baAavGXgzhjpump?maker=DmNfdx3TiAQyY1ovJ5pRaAHqvBTi2A8FkrY1ATuNyUhu","https://dexscreener.com/solana/hGUu2ucLM8j83i3rGF52VmceBsf7baAavGXgzhjpump?maker=DmNfdx3TiAQyY1ovJ5pRaAHqvBTi2A8FkrY1ATuNyUhu")</f>
        <v/>
      </c>
    </row>
    <row r="4">
      <c r="A4" t="inlineStr">
        <is>
          <t>BvqEDCSnQG9N5muFgsgds5w9M9m8ow1WeZ4XeF7tpump</t>
        </is>
      </c>
      <c r="B4" t="inlineStr">
        <is>
          <t>Angel</t>
        </is>
      </c>
      <c r="C4" t="n">
        <v>0</v>
      </c>
      <c r="D4" t="n">
        <v>-0.137</v>
      </c>
      <c r="E4" t="n">
        <v>-0.07000000000000001</v>
      </c>
      <c r="F4" t="n">
        <v>2</v>
      </c>
      <c r="G4" t="n">
        <v>1.87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HYPERLINK("https://www.defined.fi/sol/BvqEDCSnQG9N5muFgsgds5w9M9m8ow1WeZ4XeF7tpump?maker=DmNfdx3TiAQyY1ovJ5pRaAHqvBTi2A8FkrY1ATuNyUhu","https://www.defined.fi/sol/BvqEDCSnQG9N5muFgsgds5w9M9m8ow1WeZ4XeF7tpump?maker=DmNfdx3TiAQyY1ovJ5pRaAHqvBTi2A8FkrY1ATuNyUhu")</f>
        <v/>
      </c>
      <c r="M4">
        <f>HYPERLINK("https://dexscreener.com/solana/BvqEDCSnQG9N5muFgsgds5w9M9m8ow1WeZ4XeF7tpump?maker=DmNfdx3TiAQyY1ovJ5pRaAHqvBTi2A8FkrY1ATuNyUhu","https://dexscreener.com/solana/BvqEDCSnQG9N5muFgsgds5w9M9m8ow1WeZ4XeF7tpump?maker=DmNfdx3TiAQyY1ovJ5pRaAHqvBTi2A8FkrY1ATuNyUhu")</f>
        <v/>
      </c>
    </row>
    <row r="5">
      <c r="A5" t="inlineStr">
        <is>
          <t>DhqViYG2T1N3B4xziTx22aPW4rwGKkvpcF5shrD8pump</t>
        </is>
      </c>
      <c r="B5" t="inlineStr">
        <is>
          <t>AOE</t>
        </is>
      </c>
      <c r="C5" t="n">
        <v>0</v>
      </c>
      <c r="D5" t="n">
        <v>1.06</v>
      </c>
      <c r="E5" t="n">
        <v>0.53</v>
      </c>
      <c r="F5" t="n">
        <v>2</v>
      </c>
      <c r="G5" t="n">
        <v>1.83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HYPERLINK("https://www.defined.fi/sol/DhqViYG2T1N3B4xziTx22aPW4rwGKkvpcF5shrD8pump?maker=DmNfdx3TiAQyY1ovJ5pRaAHqvBTi2A8FkrY1ATuNyUhu","https://www.defined.fi/sol/DhqViYG2T1N3B4xziTx22aPW4rwGKkvpcF5shrD8pump?maker=DmNfdx3TiAQyY1ovJ5pRaAHqvBTi2A8FkrY1ATuNyUhu")</f>
        <v/>
      </c>
      <c r="M5">
        <f>HYPERLINK("https://dexscreener.com/solana/DhqViYG2T1N3B4xziTx22aPW4rwGKkvpcF5shrD8pump?maker=DmNfdx3TiAQyY1ovJ5pRaAHqvBTi2A8FkrY1ATuNyUhu","https://dexscreener.com/solana/DhqViYG2T1N3B4xziTx22aPW4rwGKkvpcF5shrD8pump?maker=DmNfdx3TiAQyY1ovJ5pRaAHqvBTi2A8FkrY1ATuNyUhu")</f>
        <v/>
      </c>
    </row>
    <row r="6">
      <c r="A6" t="inlineStr">
        <is>
          <t>2i4A42KP4wHRXXkEqkjFRUBBcJewCfsBZ5cbownjpump</t>
        </is>
      </c>
      <c r="B6" t="inlineStr">
        <is>
          <t>AMISH</t>
        </is>
      </c>
      <c r="C6" t="n">
        <v>0</v>
      </c>
      <c r="D6" t="n">
        <v>-0.745</v>
      </c>
      <c r="E6" t="n">
        <v>-1</v>
      </c>
      <c r="F6" t="n">
        <v>0.911</v>
      </c>
      <c r="G6" t="n">
        <v>0</v>
      </c>
      <c r="H6" t="n">
        <v>1</v>
      </c>
      <c r="I6" t="n">
        <v>0</v>
      </c>
      <c r="J6" t="n">
        <v>-1</v>
      </c>
      <c r="K6" t="n">
        <v>-1</v>
      </c>
      <c r="L6">
        <f>HYPERLINK("https://www.defined.fi/sol/2i4A42KP4wHRXXkEqkjFRUBBcJewCfsBZ5cbownjpump?maker=DmNfdx3TiAQyY1ovJ5pRaAHqvBTi2A8FkrY1ATuNyUhu","https://www.defined.fi/sol/2i4A42KP4wHRXXkEqkjFRUBBcJewCfsBZ5cbownjpump?maker=DmNfdx3TiAQyY1ovJ5pRaAHqvBTi2A8FkrY1ATuNyUhu")</f>
        <v/>
      </c>
      <c r="M6">
        <f>HYPERLINK("https://dexscreener.com/solana/2i4A42KP4wHRXXkEqkjFRUBBcJewCfsBZ5cbownjpump?maker=DmNfdx3TiAQyY1ovJ5pRaAHqvBTi2A8FkrY1ATuNyUhu","https://dexscreener.com/solana/2i4A42KP4wHRXXkEqkjFRUBBcJewCfsBZ5cbownjpump?maker=DmNfdx3TiAQyY1ovJ5pRaAHqvBTi2A8FkrY1ATuNyUhu")</f>
        <v/>
      </c>
    </row>
    <row r="7">
      <c r="A7" t="inlineStr">
        <is>
          <t>FnLkMGusU5MguBmLnAmqe96o9JEAz7tgHQruJmqcpump</t>
        </is>
      </c>
      <c r="B7" t="inlineStr">
        <is>
          <t>PepMan</t>
        </is>
      </c>
      <c r="C7" t="n">
        <v>0</v>
      </c>
      <c r="D7" t="n">
        <v>2.01</v>
      </c>
      <c r="E7" t="n">
        <v>4.07</v>
      </c>
      <c r="F7" t="n">
        <v>0.495</v>
      </c>
      <c r="G7" t="n">
        <v>0.83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HYPERLINK("https://www.defined.fi/sol/FnLkMGusU5MguBmLnAmqe96o9JEAz7tgHQruJmqcpump?maker=DmNfdx3TiAQyY1ovJ5pRaAHqvBTi2A8FkrY1ATuNyUhu","https://www.defined.fi/sol/FnLkMGusU5MguBmLnAmqe96o9JEAz7tgHQruJmqcpump?maker=DmNfdx3TiAQyY1ovJ5pRaAHqvBTi2A8FkrY1ATuNyUhu")</f>
        <v/>
      </c>
      <c r="M7">
        <f>HYPERLINK("https://dexscreener.com/solana/FnLkMGusU5MguBmLnAmqe96o9JEAz7tgHQruJmqcpump?maker=DmNfdx3TiAQyY1ovJ5pRaAHqvBTi2A8FkrY1ATuNyUhu","https://dexscreener.com/solana/FnLkMGusU5MguBmLnAmqe96o9JEAz7tgHQruJmqcpump?maker=DmNfdx3TiAQyY1ovJ5pRaAHqvBTi2A8FkrY1ATuNyUhu")</f>
        <v/>
      </c>
    </row>
    <row r="8">
      <c r="A8" t="inlineStr">
        <is>
          <t>BjNjvabyz9N3qa5KFScViafHXzYytJF6eA3HRsSRpump</t>
        </is>
      </c>
      <c r="B8" t="inlineStr">
        <is>
          <t>FTW</t>
        </is>
      </c>
      <c r="C8" t="n">
        <v>0</v>
      </c>
      <c r="D8" t="n">
        <v>-9.84</v>
      </c>
      <c r="E8" t="n">
        <v>-0.98</v>
      </c>
      <c r="F8" t="n">
        <v>9.99</v>
      </c>
      <c r="G8" t="n">
        <v>0</v>
      </c>
      <c r="H8" t="n">
        <v>1</v>
      </c>
      <c r="I8" t="n">
        <v>0</v>
      </c>
      <c r="J8" t="n">
        <v>-1</v>
      </c>
      <c r="K8" t="n">
        <v>-1</v>
      </c>
      <c r="L8">
        <f>HYPERLINK("https://www.defined.fi/sol/BjNjvabyz9N3qa5KFScViafHXzYytJF6eA3HRsSRpump?maker=DmNfdx3TiAQyY1ovJ5pRaAHqvBTi2A8FkrY1ATuNyUhu","https://www.defined.fi/sol/BjNjvabyz9N3qa5KFScViafHXzYytJF6eA3HRsSRpump?maker=DmNfdx3TiAQyY1ovJ5pRaAHqvBTi2A8FkrY1ATuNyUhu")</f>
        <v/>
      </c>
      <c r="M8">
        <f>HYPERLINK("https://dexscreener.com/solana/BjNjvabyz9N3qa5KFScViafHXzYytJF6eA3HRsSRpump?maker=DmNfdx3TiAQyY1ovJ5pRaAHqvBTi2A8FkrY1ATuNyUhu","https://dexscreener.com/solana/BjNjvabyz9N3qa5KFScViafHXzYytJF6eA3HRsSRpump?maker=DmNfdx3TiAQyY1ovJ5pRaAHqvBTi2A8FkrY1ATuNyUhu")</f>
        <v/>
      </c>
    </row>
    <row r="9">
      <c r="A9" t="inlineStr">
        <is>
          <t>9vqsBhx1jPoKokZfCY8JMU7ob5ZFm7XtkwY3T2hapump</t>
        </is>
      </c>
      <c r="B9" t="inlineStr">
        <is>
          <t>lemur</t>
        </is>
      </c>
      <c r="C9" t="n">
        <v>0</v>
      </c>
      <c r="D9" t="n">
        <v>-1.78</v>
      </c>
      <c r="E9" t="n">
        <v>-0.59</v>
      </c>
      <c r="F9" t="n">
        <v>2.99</v>
      </c>
      <c r="G9" t="n">
        <v>1.21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HYPERLINK("https://www.defined.fi/sol/9vqsBhx1jPoKokZfCY8JMU7ob5ZFm7XtkwY3T2hapump?maker=DmNfdx3TiAQyY1ovJ5pRaAHqvBTi2A8FkrY1ATuNyUhu","https://www.defined.fi/sol/9vqsBhx1jPoKokZfCY8JMU7ob5ZFm7XtkwY3T2hapump?maker=DmNfdx3TiAQyY1ovJ5pRaAHqvBTi2A8FkrY1ATuNyUhu")</f>
        <v/>
      </c>
      <c r="M9">
        <f>HYPERLINK("https://dexscreener.com/solana/9vqsBhx1jPoKokZfCY8JMU7ob5ZFm7XtkwY3T2hapump?maker=DmNfdx3TiAQyY1ovJ5pRaAHqvBTi2A8FkrY1ATuNyUhu","https://dexscreener.com/solana/9vqsBhx1jPoKokZfCY8JMU7ob5ZFm7XtkwY3T2hapump?maker=DmNfdx3TiAQyY1ovJ5pRaAHqvBTi2A8FkrY1ATuNyUhu")</f>
        <v/>
      </c>
    </row>
    <row r="10">
      <c r="A10" t="inlineStr">
        <is>
          <t>5ycNvAy2DFSthfw5NJv5sy9PqFNVWnbHZKWDmAj4pump</t>
        </is>
      </c>
      <c r="B10" t="inlineStr">
        <is>
          <t>lemur</t>
        </is>
      </c>
      <c r="C10" t="n">
        <v>0</v>
      </c>
      <c r="D10" t="n">
        <v>-0.991</v>
      </c>
      <c r="E10" t="n">
        <v>-0.66</v>
      </c>
      <c r="F10" t="n">
        <v>1.49</v>
      </c>
      <c r="G10" t="n">
        <v>0.504</v>
      </c>
      <c r="H10" t="n">
        <v>2</v>
      </c>
      <c r="I10" t="n">
        <v>1</v>
      </c>
      <c r="J10" t="n">
        <v>-1</v>
      </c>
      <c r="K10" t="n">
        <v>-1</v>
      </c>
      <c r="L10">
        <f>HYPERLINK("https://www.defined.fi/sol/5ycNvAy2DFSthfw5NJv5sy9PqFNVWnbHZKWDmAj4pump?maker=DmNfdx3TiAQyY1ovJ5pRaAHqvBTi2A8FkrY1ATuNyUhu","https://www.defined.fi/sol/5ycNvAy2DFSthfw5NJv5sy9PqFNVWnbHZKWDmAj4pump?maker=DmNfdx3TiAQyY1ovJ5pRaAHqvBTi2A8FkrY1ATuNyUhu")</f>
        <v/>
      </c>
      <c r="M10">
        <f>HYPERLINK("https://dexscreener.com/solana/5ycNvAy2DFSthfw5NJv5sy9PqFNVWnbHZKWDmAj4pump?maker=DmNfdx3TiAQyY1ovJ5pRaAHqvBTi2A8FkrY1ATuNyUhu","https://dexscreener.com/solana/5ycNvAy2DFSthfw5NJv5sy9PqFNVWnbHZKWDmAj4pump?maker=DmNfdx3TiAQyY1ovJ5pRaAHqvBTi2A8FkrY1ATuNyUhu")</f>
        <v/>
      </c>
    </row>
    <row r="11">
      <c r="A11" t="inlineStr">
        <is>
          <t>GZrMUzhjaF1r4GDyAuMoaz2S9gYKMmeDgcHPNGUrA4pa</t>
        </is>
      </c>
      <c r="B11" t="inlineStr">
        <is>
          <t>LEMUR</t>
        </is>
      </c>
      <c r="C11" t="n">
        <v>0</v>
      </c>
      <c r="D11" t="n">
        <v>-0.661</v>
      </c>
      <c r="E11" t="n">
        <v>-1</v>
      </c>
      <c r="F11" t="n">
        <v>0.987</v>
      </c>
      <c r="G11" t="n">
        <v>0.326</v>
      </c>
      <c r="H11" t="n">
        <v>1</v>
      </c>
      <c r="I11" t="n">
        <v>1</v>
      </c>
      <c r="J11" t="n">
        <v>-1</v>
      </c>
      <c r="K11" t="n">
        <v>-1</v>
      </c>
      <c r="L11">
        <f>HYPERLINK("https://www.defined.fi/sol/GZrMUzhjaF1r4GDyAuMoaz2S9gYKMmeDgcHPNGUrA4pa?maker=DmNfdx3TiAQyY1ovJ5pRaAHqvBTi2A8FkrY1ATuNyUhu","https://www.defined.fi/sol/GZrMUzhjaF1r4GDyAuMoaz2S9gYKMmeDgcHPNGUrA4pa?maker=DmNfdx3TiAQyY1ovJ5pRaAHqvBTi2A8FkrY1ATuNyUhu")</f>
        <v/>
      </c>
      <c r="M11">
        <f>HYPERLINK("https://dexscreener.com/solana/GZrMUzhjaF1r4GDyAuMoaz2S9gYKMmeDgcHPNGUrA4pa?maker=DmNfdx3TiAQyY1ovJ5pRaAHqvBTi2A8FkrY1ATuNyUhu","https://dexscreener.com/solana/GZrMUzhjaF1r4GDyAuMoaz2S9gYKMmeDgcHPNGUrA4pa?maker=DmNfdx3TiAQyY1ovJ5pRaAHqvBTi2A8FkrY1ATuNyUhu")</f>
        <v/>
      </c>
    </row>
    <row r="12">
      <c r="A12" t="inlineStr">
        <is>
          <t>J7Cf3uxG8nW76VfUiRrRkM1oy3Adm4obtpM7hd6opump</t>
        </is>
      </c>
      <c r="B12" t="inlineStr">
        <is>
          <t>LOGIC</t>
        </is>
      </c>
      <c r="C12" t="n">
        <v>0</v>
      </c>
      <c r="D12" t="n">
        <v>-8.92</v>
      </c>
      <c r="E12" t="n">
        <v>-0.45</v>
      </c>
      <c r="F12" t="n">
        <v>19.68</v>
      </c>
      <c r="G12" t="n">
        <v>10.76</v>
      </c>
      <c r="H12" t="n">
        <v>4</v>
      </c>
      <c r="I12" t="n">
        <v>1</v>
      </c>
      <c r="J12" t="n">
        <v>-1</v>
      </c>
      <c r="K12" t="n">
        <v>-1</v>
      </c>
      <c r="L12">
        <f>HYPERLINK("https://www.defined.fi/sol/J7Cf3uxG8nW76VfUiRrRkM1oy3Adm4obtpM7hd6opump?maker=DmNfdx3TiAQyY1ovJ5pRaAHqvBTi2A8FkrY1ATuNyUhu","https://www.defined.fi/sol/J7Cf3uxG8nW76VfUiRrRkM1oy3Adm4obtpM7hd6opump?maker=DmNfdx3TiAQyY1ovJ5pRaAHqvBTi2A8FkrY1ATuNyUhu")</f>
        <v/>
      </c>
      <c r="M12">
        <f>HYPERLINK("https://dexscreener.com/solana/J7Cf3uxG8nW76VfUiRrRkM1oy3Adm4obtpM7hd6opump?maker=DmNfdx3TiAQyY1ovJ5pRaAHqvBTi2A8FkrY1ATuNyUhu","https://dexscreener.com/solana/J7Cf3uxG8nW76VfUiRrRkM1oy3Adm4obtpM7hd6opump?maker=DmNfdx3TiAQyY1ovJ5pRaAHqvBTi2A8FkrY1ATuNyUhu")</f>
        <v/>
      </c>
    </row>
    <row r="13">
      <c r="A13" t="inlineStr">
        <is>
          <t>3jMMkwxYmtnKRuBmA8utUop4NRWB1zWFpo7pDqYqpump</t>
        </is>
      </c>
      <c r="B13" t="inlineStr">
        <is>
          <t>CLAUDIUS</t>
        </is>
      </c>
      <c r="C13" t="n">
        <v>0</v>
      </c>
      <c r="D13" t="n">
        <v>0.134</v>
      </c>
      <c r="E13" t="n">
        <v>-1</v>
      </c>
      <c r="F13" t="n">
        <v>0.489</v>
      </c>
      <c r="G13" t="n">
        <v>0.623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HYPERLINK("https://www.defined.fi/sol/3jMMkwxYmtnKRuBmA8utUop4NRWB1zWFpo7pDqYqpump?maker=DmNfdx3TiAQyY1ovJ5pRaAHqvBTi2A8FkrY1ATuNyUhu","https://www.defined.fi/sol/3jMMkwxYmtnKRuBmA8utUop4NRWB1zWFpo7pDqYqpump?maker=DmNfdx3TiAQyY1ovJ5pRaAHqvBTi2A8FkrY1ATuNyUhu")</f>
        <v/>
      </c>
      <c r="M13">
        <f>HYPERLINK("https://dexscreener.com/solana/3jMMkwxYmtnKRuBmA8utUop4NRWB1zWFpo7pDqYqpump?maker=DmNfdx3TiAQyY1ovJ5pRaAHqvBTi2A8FkrY1ATuNyUhu","https://dexscreener.com/solana/3jMMkwxYmtnKRuBmA8utUop4NRWB1zWFpo7pDqYqpump?maker=DmNfdx3TiAQyY1ovJ5pRaAHqvBTi2A8FkrY1ATuNyUhu")</f>
        <v/>
      </c>
    </row>
    <row r="14">
      <c r="A14" t="inlineStr">
        <is>
          <t>4DEUZoANLfffTFj4xZP4R6dhBjjP81tTmXaorXRgpump</t>
        </is>
      </c>
      <c r="B14" t="inlineStr">
        <is>
          <t>XAI</t>
        </is>
      </c>
      <c r="C14" t="n">
        <v>0</v>
      </c>
      <c r="D14" t="n">
        <v>-0.521</v>
      </c>
      <c r="E14" t="n">
        <v>-1</v>
      </c>
      <c r="F14" t="n">
        <v>0.971</v>
      </c>
      <c r="G14" t="n">
        <v>0</v>
      </c>
      <c r="H14" t="n">
        <v>1</v>
      </c>
      <c r="I14" t="n">
        <v>0</v>
      </c>
      <c r="J14" t="n">
        <v>-1</v>
      </c>
      <c r="K14" t="n">
        <v>-1</v>
      </c>
      <c r="L14">
        <f>HYPERLINK("https://www.defined.fi/sol/4DEUZoANLfffTFj4xZP4R6dhBjjP81tTmXaorXRgpump?maker=DmNfdx3TiAQyY1ovJ5pRaAHqvBTi2A8FkrY1ATuNyUhu","https://www.defined.fi/sol/4DEUZoANLfffTFj4xZP4R6dhBjjP81tTmXaorXRgpump?maker=DmNfdx3TiAQyY1ovJ5pRaAHqvBTi2A8FkrY1ATuNyUhu")</f>
        <v/>
      </c>
      <c r="M14">
        <f>HYPERLINK("https://dexscreener.com/solana/4DEUZoANLfffTFj4xZP4R6dhBjjP81tTmXaorXRgpump?maker=DmNfdx3TiAQyY1ovJ5pRaAHqvBTi2A8FkrY1ATuNyUhu","https://dexscreener.com/solana/4DEUZoANLfffTFj4xZP4R6dhBjjP81tTmXaorXRgpump?maker=DmNfdx3TiAQyY1ovJ5pRaAHqvBTi2A8FkrY1ATuNyUhu")</f>
        <v/>
      </c>
    </row>
    <row r="15">
      <c r="A15" t="inlineStr">
        <is>
          <t>DTh7CuuiPHfegmbUwkxVdpWbdSZsnhJTsmbnWcqpump</t>
        </is>
      </c>
      <c r="B15" t="inlineStr">
        <is>
          <t>LEGACY</t>
        </is>
      </c>
      <c r="C15" t="n">
        <v>0</v>
      </c>
      <c r="D15" t="n">
        <v>0.927</v>
      </c>
      <c r="E15" t="n">
        <v>0.32</v>
      </c>
      <c r="F15" t="n">
        <v>2.92</v>
      </c>
      <c r="G15" t="n">
        <v>3.85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HYPERLINK("https://www.defined.fi/sol/DTh7CuuiPHfegmbUwkxVdpWbdSZsnhJTsmbnWcqpump?maker=DmNfdx3TiAQyY1ovJ5pRaAHqvBTi2A8FkrY1ATuNyUhu","https://www.defined.fi/sol/DTh7CuuiPHfegmbUwkxVdpWbdSZsnhJTsmbnWcqpump?maker=DmNfdx3TiAQyY1ovJ5pRaAHqvBTi2A8FkrY1ATuNyUhu")</f>
        <v/>
      </c>
      <c r="M15">
        <f>HYPERLINK("https://dexscreener.com/solana/DTh7CuuiPHfegmbUwkxVdpWbdSZsnhJTsmbnWcqpump?maker=DmNfdx3TiAQyY1ovJ5pRaAHqvBTi2A8FkrY1ATuNyUhu","https://dexscreener.com/solana/DTh7CuuiPHfegmbUwkxVdpWbdSZsnhJTsmbnWcqpump?maker=DmNfdx3TiAQyY1ovJ5pRaAHqvBTi2A8FkrY1ATuNyUhu")</f>
        <v/>
      </c>
    </row>
    <row r="16">
      <c r="A16" t="inlineStr">
        <is>
          <t>GgSMKzDhgU9B5pMKJjxkPwBymj1F8X7z5rDrnzPRpump</t>
        </is>
      </c>
      <c r="B16" t="inlineStr">
        <is>
          <t>ClosedAi</t>
        </is>
      </c>
      <c r="C16" t="n">
        <v>0</v>
      </c>
      <c r="D16" t="n">
        <v>-4.32</v>
      </c>
      <c r="E16" t="n">
        <v>-0.88</v>
      </c>
      <c r="F16" t="n">
        <v>4.93</v>
      </c>
      <c r="G16" t="n">
        <v>0</v>
      </c>
      <c r="H16" t="n">
        <v>1</v>
      </c>
      <c r="I16" t="n">
        <v>0</v>
      </c>
      <c r="J16" t="n">
        <v>-1</v>
      </c>
      <c r="K16" t="n">
        <v>-1</v>
      </c>
      <c r="L16">
        <f>HYPERLINK("https://www.defined.fi/sol/GgSMKzDhgU9B5pMKJjxkPwBymj1F8X7z5rDrnzPRpump?maker=DmNfdx3TiAQyY1ovJ5pRaAHqvBTi2A8FkrY1ATuNyUhu","https://www.defined.fi/sol/GgSMKzDhgU9B5pMKJjxkPwBymj1F8X7z5rDrnzPRpump?maker=DmNfdx3TiAQyY1ovJ5pRaAHqvBTi2A8FkrY1ATuNyUhu")</f>
        <v/>
      </c>
      <c r="M16">
        <f>HYPERLINK("https://dexscreener.com/solana/GgSMKzDhgU9B5pMKJjxkPwBymj1F8X7z5rDrnzPRpump?maker=DmNfdx3TiAQyY1ovJ5pRaAHqvBTi2A8FkrY1ATuNyUhu","https://dexscreener.com/solana/GgSMKzDhgU9B5pMKJjxkPwBymj1F8X7z5rDrnzPRpump?maker=DmNfdx3TiAQyY1ovJ5pRaAHqvBTi2A8FkrY1ATuNyUhu")</f>
        <v/>
      </c>
    </row>
    <row r="17">
      <c r="A17" t="inlineStr">
        <is>
          <t>5TEXGsb447bAUf2MuBA8fMJ8kJNjN7PsKYeoLBsvpump</t>
        </is>
      </c>
      <c r="B17" t="inlineStr">
        <is>
          <t>Manifold</t>
        </is>
      </c>
      <c r="C17" t="n">
        <v>0</v>
      </c>
      <c r="D17" t="n">
        <v>-0.904</v>
      </c>
      <c r="E17" t="n">
        <v>-0.92</v>
      </c>
      <c r="F17" t="n">
        <v>0.984</v>
      </c>
      <c r="G17" t="n">
        <v>0</v>
      </c>
      <c r="H17" t="n">
        <v>1</v>
      </c>
      <c r="I17" t="n">
        <v>0</v>
      </c>
      <c r="J17" t="n">
        <v>-1</v>
      </c>
      <c r="K17" t="n">
        <v>-1</v>
      </c>
      <c r="L17">
        <f>HYPERLINK("https://www.defined.fi/sol/5TEXGsb447bAUf2MuBA8fMJ8kJNjN7PsKYeoLBsvpump?maker=DmNfdx3TiAQyY1ovJ5pRaAHqvBTi2A8FkrY1ATuNyUhu","https://www.defined.fi/sol/5TEXGsb447bAUf2MuBA8fMJ8kJNjN7PsKYeoLBsvpump?maker=DmNfdx3TiAQyY1ovJ5pRaAHqvBTi2A8FkrY1ATuNyUhu")</f>
        <v/>
      </c>
      <c r="M17">
        <f>HYPERLINK("https://dexscreener.com/solana/5TEXGsb447bAUf2MuBA8fMJ8kJNjN7PsKYeoLBsvpump?maker=DmNfdx3TiAQyY1ovJ5pRaAHqvBTi2A8FkrY1ATuNyUhu","https://dexscreener.com/solana/5TEXGsb447bAUf2MuBA8fMJ8kJNjN7PsKYeoLBsvpump?maker=DmNfdx3TiAQyY1ovJ5pRaAHqvBTi2A8FkrY1ATuNyUhu")</f>
        <v/>
      </c>
    </row>
    <row r="18">
      <c r="A18" t="inlineStr">
        <is>
          <t>Fs3kg5vfwTccPQdefv2YVHpBh89Sa6LXUHtJBQxPpump</t>
        </is>
      </c>
      <c r="B18" t="inlineStr">
        <is>
          <t>WOW</t>
        </is>
      </c>
      <c r="C18" t="n">
        <v>0</v>
      </c>
      <c r="D18" t="n">
        <v>0</v>
      </c>
      <c r="E18" t="n">
        <v>-1</v>
      </c>
      <c r="F18" t="n">
        <v>0.878</v>
      </c>
      <c r="G18" t="n">
        <v>0.879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HYPERLINK("https://www.defined.fi/sol/Fs3kg5vfwTccPQdefv2YVHpBh89Sa6LXUHtJBQxPpump?maker=DmNfdx3TiAQyY1ovJ5pRaAHqvBTi2A8FkrY1ATuNyUhu","https://www.defined.fi/sol/Fs3kg5vfwTccPQdefv2YVHpBh89Sa6LXUHtJBQxPpump?maker=DmNfdx3TiAQyY1ovJ5pRaAHqvBTi2A8FkrY1ATuNyUhu")</f>
        <v/>
      </c>
      <c r="M18">
        <f>HYPERLINK("https://dexscreener.com/solana/Fs3kg5vfwTccPQdefv2YVHpBh89Sa6LXUHtJBQxPpump?maker=DmNfdx3TiAQyY1ovJ5pRaAHqvBTi2A8FkrY1ATuNyUhu","https://dexscreener.com/solana/Fs3kg5vfwTccPQdefv2YVHpBh89Sa6LXUHtJBQxPpump?maker=DmNfdx3TiAQyY1ovJ5pRaAHqvBTi2A8FkrY1ATuNyUhu")</f>
        <v/>
      </c>
    </row>
    <row r="19">
      <c r="A19" t="inlineStr">
        <is>
          <t>1DRMxgVnxWi5g5rfvVow4GR3NfZXUELUVGN9QaYpump</t>
        </is>
      </c>
      <c r="B19" t="inlineStr">
        <is>
          <t>HAI</t>
        </is>
      </c>
      <c r="C19" t="n">
        <v>0</v>
      </c>
      <c r="D19" t="n">
        <v>-0.406</v>
      </c>
      <c r="E19" t="n">
        <v>-1</v>
      </c>
      <c r="F19" t="n">
        <v>0.973</v>
      </c>
      <c r="G19" t="n">
        <v>0.5669999999999999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HYPERLINK("https://www.defined.fi/sol/1DRMxgVnxWi5g5rfvVow4GR3NfZXUELUVGN9QaYpump?maker=DmNfdx3TiAQyY1ovJ5pRaAHqvBTi2A8FkrY1ATuNyUhu","https://www.defined.fi/sol/1DRMxgVnxWi5g5rfvVow4GR3NfZXUELUVGN9QaYpump?maker=DmNfdx3TiAQyY1ovJ5pRaAHqvBTi2A8FkrY1ATuNyUhu")</f>
        <v/>
      </c>
      <c r="M19">
        <f>HYPERLINK("https://dexscreener.com/solana/1DRMxgVnxWi5g5rfvVow4GR3NfZXUELUVGN9QaYpump?maker=DmNfdx3TiAQyY1ovJ5pRaAHqvBTi2A8FkrY1ATuNyUhu","https://dexscreener.com/solana/1DRMxgVnxWi5g5rfvVow4GR3NfZXUELUVGN9QaYpump?maker=DmNfdx3TiAQyY1ovJ5pRaAHqvBTi2A8FkrY1ATuNyUhu")</f>
        <v/>
      </c>
    </row>
    <row r="20">
      <c r="A20" t="inlineStr">
        <is>
          <t>7Fi6wBEBcSKPFRiX3WGSeCKF7Lbw6B24RGjatFyxpump</t>
        </is>
      </c>
      <c r="B20" t="inlineStr">
        <is>
          <t>Arago</t>
        </is>
      </c>
      <c r="C20" t="n">
        <v>0</v>
      </c>
      <c r="D20" t="n">
        <v>-0.9</v>
      </c>
      <c r="E20" t="n">
        <v>-0.46</v>
      </c>
      <c r="F20" t="n">
        <v>1.97</v>
      </c>
      <c r="G20" t="n">
        <v>1.07</v>
      </c>
      <c r="H20" t="n">
        <v>1</v>
      </c>
      <c r="I20" t="n">
        <v>1</v>
      </c>
      <c r="J20" t="n">
        <v>-1</v>
      </c>
      <c r="K20" t="n">
        <v>-1</v>
      </c>
      <c r="L20">
        <f>HYPERLINK("https://www.defined.fi/sol/7Fi6wBEBcSKPFRiX3WGSeCKF7Lbw6B24RGjatFyxpump?maker=DmNfdx3TiAQyY1ovJ5pRaAHqvBTi2A8FkrY1ATuNyUhu","https://www.defined.fi/sol/7Fi6wBEBcSKPFRiX3WGSeCKF7Lbw6B24RGjatFyxpump?maker=DmNfdx3TiAQyY1ovJ5pRaAHqvBTi2A8FkrY1ATuNyUhu")</f>
        <v/>
      </c>
      <c r="M20">
        <f>HYPERLINK("https://dexscreener.com/solana/7Fi6wBEBcSKPFRiX3WGSeCKF7Lbw6B24RGjatFyxpump?maker=DmNfdx3TiAQyY1ovJ5pRaAHqvBTi2A8FkrY1ATuNyUhu","https://dexscreener.com/solana/7Fi6wBEBcSKPFRiX3WGSeCKF7Lbw6B24RGjatFyxpump?maker=DmNfdx3TiAQyY1ovJ5pRaAHqvBTi2A8FkrY1ATuNyUhu")</f>
        <v/>
      </c>
    </row>
    <row r="21">
      <c r="A21" t="inlineStr">
        <is>
          <t>6Yqn326p2BB87PmaoWcbpkDcY5bcavRSiw8u9Gmwpump</t>
        </is>
      </c>
      <c r="B21" t="inlineStr">
        <is>
          <t>Chaco</t>
        </is>
      </c>
      <c r="C21" t="n">
        <v>0</v>
      </c>
      <c r="D21" t="n">
        <v>-0.413</v>
      </c>
      <c r="E21" t="n">
        <v>-0.21</v>
      </c>
      <c r="F21" t="n">
        <v>1.98</v>
      </c>
      <c r="G21" t="n">
        <v>1.57</v>
      </c>
      <c r="H21" t="n">
        <v>1</v>
      </c>
      <c r="I21" t="n">
        <v>2</v>
      </c>
      <c r="J21" t="n">
        <v>-1</v>
      </c>
      <c r="K21" t="n">
        <v>-1</v>
      </c>
      <c r="L21">
        <f>HYPERLINK("https://www.defined.fi/sol/6Yqn326p2BB87PmaoWcbpkDcY5bcavRSiw8u9Gmwpump?maker=DmNfdx3TiAQyY1ovJ5pRaAHqvBTi2A8FkrY1ATuNyUhu","https://www.defined.fi/sol/6Yqn326p2BB87PmaoWcbpkDcY5bcavRSiw8u9Gmwpump?maker=DmNfdx3TiAQyY1ovJ5pRaAHqvBTi2A8FkrY1ATuNyUhu")</f>
        <v/>
      </c>
      <c r="M21">
        <f>HYPERLINK("https://dexscreener.com/solana/6Yqn326p2BB87PmaoWcbpkDcY5bcavRSiw8u9Gmwpump?maker=DmNfdx3TiAQyY1ovJ5pRaAHqvBTi2A8FkrY1ATuNyUhu","https://dexscreener.com/solana/6Yqn326p2BB87PmaoWcbpkDcY5bcavRSiw8u9Gmwpump?maker=DmNfdx3TiAQyY1ovJ5pRaAHqvBTi2A8FkrY1ATuNyUhu")</f>
        <v/>
      </c>
    </row>
    <row r="22">
      <c r="A22" t="inlineStr">
        <is>
          <t>41XuVTEezzLn5Rnc7YvajLXPtbvy5NDV1GyCVh9hpump</t>
        </is>
      </c>
      <c r="B22" t="inlineStr">
        <is>
          <t>WOW</t>
        </is>
      </c>
      <c r="C22" t="n">
        <v>0</v>
      </c>
      <c r="D22" t="n">
        <v>0.347</v>
      </c>
      <c r="E22" t="n">
        <v>0.33</v>
      </c>
      <c r="F22" t="n">
        <v>1.04</v>
      </c>
      <c r="G22" t="n">
        <v>1.39</v>
      </c>
      <c r="H22" t="n">
        <v>1</v>
      </c>
      <c r="I22" t="n">
        <v>2</v>
      </c>
      <c r="J22" t="n">
        <v>-1</v>
      </c>
      <c r="K22" t="n">
        <v>-1</v>
      </c>
      <c r="L22">
        <f>HYPERLINK("https://www.defined.fi/sol/41XuVTEezzLn5Rnc7YvajLXPtbvy5NDV1GyCVh9hpump?maker=DmNfdx3TiAQyY1ovJ5pRaAHqvBTi2A8FkrY1ATuNyUhu","https://www.defined.fi/sol/41XuVTEezzLn5Rnc7YvajLXPtbvy5NDV1GyCVh9hpump?maker=DmNfdx3TiAQyY1ovJ5pRaAHqvBTi2A8FkrY1ATuNyUhu")</f>
        <v/>
      </c>
      <c r="M22">
        <f>HYPERLINK("https://dexscreener.com/solana/41XuVTEezzLn5Rnc7YvajLXPtbvy5NDV1GyCVh9hpump?maker=DmNfdx3TiAQyY1ovJ5pRaAHqvBTi2A8FkrY1ATuNyUhu","https://dexscreener.com/solana/41XuVTEezzLn5Rnc7YvajLXPtbvy5NDV1GyCVh9hpump?maker=DmNfdx3TiAQyY1ovJ5pRaAHqvBTi2A8FkrY1ATuNyUhu")</f>
        <v/>
      </c>
    </row>
    <row r="23">
      <c r="A23" t="inlineStr">
        <is>
          <t>5K4e57ZbYypRFDAph9UgrdM2XEDi7tgiZDXUwmjapoaW</t>
        </is>
      </c>
      <c r="B23" t="inlineStr">
        <is>
          <t>MLG101</t>
        </is>
      </c>
      <c r="C23" t="n">
        <v>0</v>
      </c>
      <c r="D23" t="n">
        <v>-1.32</v>
      </c>
      <c r="E23" t="n">
        <v>-0.44</v>
      </c>
      <c r="F23" t="n">
        <v>2.97</v>
      </c>
      <c r="G23" t="n">
        <v>1.65</v>
      </c>
      <c r="H23" t="n">
        <v>1</v>
      </c>
      <c r="I23" t="n">
        <v>1</v>
      </c>
      <c r="J23" t="n">
        <v>-1</v>
      </c>
      <c r="K23" t="n">
        <v>-1</v>
      </c>
      <c r="L23">
        <f>HYPERLINK("https://www.defined.fi/sol/5K4e57ZbYypRFDAph9UgrdM2XEDi7tgiZDXUwmjapoaW?maker=DmNfdx3TiAQyY1ovJ5pRaAHqvBTi2A8FkrY1ATuNyUhu","https://www.defined.fi/sol/5K4e57ZbYypRFDAph9UgrdM2XEDi7tgiZDXUwmjapoaW?maker=DmNfdx3TiAQyY1ovJ5pRaAHqvBTi2A8FkrY1ATuNyUhu")</f>
        <v/>
      </c>
      <c r="M23">
        <f>HYPERLINK("https://dexscreener.com/solana/5K4e57ZbYypRFDAph9UgrdM2XEDi7tgiZDXUwmjapoaW?maker=DmNfdx3TiAQyY1ovJ5pRaAHqvBTi2A8FkrY1ATuNyUhu","https://dexscreener.com/solana/5K4e57ZbYypRFDAph9UgrdM2XEDi7tgiZDXUwmjapoaW?maker=DmNfdx3TiAQyY1ovJ5pRaAHqvBTi2A8FkrY1ATuNyUhu")</f>
        <v/>
      </c>
    </row>
    <row r="24">
      <c r="A24" t="inlineStr">
        <is>
          <t>4asJDAt1UEGgRGSZCRsjDjwncqRvLQF3iHtYzszvHXUy</t>
        </is>
      </c>
      <c r="B24" t="inlineStr">
        <is>
          <t>ActII</t>
        </is>
      </c>
      <c r="C24" t="n">
        <v>0</v>
      </c>
      <c r="D24" t="n">
        <v>-0.719</v>
      </c>
      <c r="E24" t="n">
        <v>-0.74</v>
      </c>
      <c r="F24" t="n">
        <v>0.973</v>
      </c>
      <c r="G24" t="n">
        <v>0</v>
      </c>
      <c r="H24" t="n">
        <v>1</v>
      </c>
      <c r="I24" t="n">
        <v>0</v>
      </c>
      <c r="J24" t="n">
        <v>-1</v>
      </c>
      <c r="K24" t="n">
        <v>-1</v>
      </c>
      <c r="L24">
        <f>HYPERLINK("https://www.defined.fi/sol/4asJDAt1UEGgRGSZCRsjDjwncqRvLQF3iHtYzszvHXUy?maker=DmNfdx3TiAQyY1ovJ5pRaAHqvBTi2A8FkrY1ATuNyUhu","https://www.defined.fi/sol/4asJDAt1UEGgRGSZCRsjDjwncqRvLQF3iHtYzszvHXUy?maker=DmNfdx3TiAQyY1ovJ5pRaAHqvBTi2A8FkrY1ATuNyUhu")</f>
        <v/>
      </c>
      <c r="M24">
        <f>HYPERLINK("https://dexscreener.com/solana/4asJDAt1UEGgRGSZCRsjDjwncqRvLQF3iHtYzszvHXUy?maker=DmNfdx3TiAQyY1ovJ5pRaAHqvBTi2A8FkrY1ATuNyUhu","https://dexscreener.com/solana/4asJDAt1UEGgRGSZCRsjDjwncqRvLQF3iHtYzszvHXUy?maker=DmNfdx3TiAQyY1ovJ5pRaAHqvBTi2A8FkrY1ATuNyUhu")</f>
        <v/>
      </c>
    </row>
    <row r="25">
      <c r="A25" t="inlineStr">
        <is>
          <t>BZ92s5S7sHmxUj98frBiG8FsPd2jv5R4XGp74YbSpump</t>
        </is>
      </c>
      <c r="B25" t="inlineStr">
        <is>
          <t>Siri</t>
        </is>
      </c>
      <c r="C25" t="n">
        <v>0</v>
      </c>
      <c r="D25" t="n">
        <v>-1.67</v>
      </c>
      <c r="E25" t="n">
        <v>-0.86</v>
      </c>
      <c r="F25" t="n">
        <v>1.95</v>
      </c>
      <c r="G25" t="n">
        <v>0</v>
      </c>
      <c r="H25" t="n">
        <v>3</v>
      </c>
      <c r="I25" t="n">
        <v>0</v>
      </c>
      <c r="J25" t="n">
        <v>-1</v>
      </c>
      <c r="K25" t="n">
        <v>-1</v>
      </c>
      <c r="L25">
        <f>HYPERLINK("https://www.defined.fi/sol/BZ92s5S7sHmxUj98frBiG8FsPd2jv5R4XGp74YbSpump?maker=DmNfdx3TiAQyY1ovJ5pRaAHqvBTi2A8FkrY1ATuNyUhu","https://www.defined.fi/sol/BZ92s5S7sHmxUj98frBiG8FsPd2jv5R4XGp74YbSpump?maker=DmNfdx3TiAQyY1ovJ5pRaAHqvBTi2A8FkrY1ATuNyUhu")</f>
        <v/>
      </c>
      <c r="M25">
        <f>HYPERLINK("https://dexscreener.com/solana/BZ92s5S7sHmxUj98frBiG8FsPd2jv5R4XGp74YbSpump?maker=DmNfdx3TiAQyY1ovJ5pRaAHqvBTi2A8FkrY1ATuNyUhu","https://dexscreener.com/solana/BZ92s5S7sHmxUj98frBiG8FsPd2jv5R4XGp74YbSpump?maker=DmNfdx3TiAQyY1ovJ5pRaAHqvBTi2A8FkrY1ATuNyUhu")</f>
        <v/>
      </c>
    </row>
    <row r="26">
      <c r="A26" t="inlineStr">
        <is>
          <t>4wk18LmWAz3eoieqjchMDkcmDNfTrwip4NUrMaTcpump</t>
        </is>
      </c>
      <c r="B26" t="inlineStr">
        <is>
          <t>PAPER</t>
        </is>
      </c>
      <c r="C26" t="n">
        <v>0</v>
      </c>
      <c r="D26" t="n">
        <v>4.77</v>
      </c>
      <c r="E26" t="n">
        <v>4.9</v>
      </c>
      <c r="F26" t="n">
        <v>0.973</v>
      </c>
      <c r="G26" t="n">
        <v>4.94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HYPERLINK("https://www.defined.fi/sol/4wk18LmWAz3eoieqjchMDkcmDNfTrwip4NUrMaTcpump?maker=DmNfdx3TiAQyY1ovJ5pRaAHqvBTi2A8FkrY1ATuNyUhu","https://www.defined.fi/sol/4wk18LmWAz3eoieqjchMDkcmDNfTrwip4NUrMaTcpump?maker=DmNfdx3TiAQyY1ovJ5pRaAHqvBTi2A8FkrY1ATuNyUhu")</f>
        <v/>
      </c>
      <c r="M26">
        <f>HYPERLINK("https://dexscreener.com/solana/4wk18LmWAz3eoieqjchMDkcmDNfTrwip4NUrMaTcpump?maker=DmNfdx3TiAQyY1ovJ5pRaAHqvBTi2A8FkrY1ATuNyUhu","https://dexscreener.com/solana/4wk18LmWAz3eoieqjchMDkcmDNfTrwip4NUrMaTcpump?maker=DmNfdx3TiAQyY1ovJ5pRaAHqvBTi2A8FkrY1ATuNyUhu")</f>
        <v/>
      </c>
    </row>
    <row r="27">
      <c r="A27" t="inlineStr">
        <is>
          <t>D8FMdh1Z12wrrMsW8frrmD2e2kxtcBQa7nokVDZopump</t>
        </is>
      </c>
      <c r="B27" t="inlineStr">
        <is>
          <t>h4ck3r</t>
        </is>
      </c>
      <c r="C27" t="n">
        <v>0</v>
      </c>
      <c r="D27" t="n">
        <v>-0.549</v>
      </c>
      <c r="E27" t="n">
        <v>-0.58</v>
      </c>
      <c r="F27" t="n">
        <v>0.944</v>
      </c>
      <c r="G27" t="n">
        <v>0.395</v>
      </c>
      <c r="H27" t="n">
        <v>1</v>
      </c>
      <c r="I27" t="n">
        <v>1</v>
      </c>
      <c r="J27" t="n">
        <v>-1</v>
      </c>
      <c r="K27" t="n">
        <v>-1</v>
      </c>
      <c r="L27">
        <f>HYPERLINK("https://www.defined.fi/sol/D8FMdh1Z12wrrMsW8frrmD2e2kxtcBQa7nokVDZopump?maker=DmNfdx3TiAQyY1ovJ5pRaAHqvBTi2A8FkrY1ATuNyUhu","https://www.defined.fi/sol/D8FMdh1Z12wrrMsW8frrmD2e2kxtcBQa7nokVDZopump?maker=DmNfdx3TiAQyY1ovJ5pRaAHqvBTi2A8FkrY1ATuNyUhu")</f>
        <v/>
      </c>
      <c r="M27">
        <f>HYPERLINK("https://dexscreener.com/solana/D8FMdh1Z12wrrMsW8frrmD2e2kxtcBQa7nokVDZopump?maker=DmNfdx3TiAQyY1ovJ5pRaAHqvBTi2A8FkrY1ATuNyUhu","https://dexscreener.com/solana/D8FMdh1Z12wrrMsW8frrmD2e2kxtcBQa7nokVDZopump?maker=DmNfdx3TiAQyY1ovJ5pRaAHqvBTi2A8FkrY1ATuNyUhu")</f>
        <v/>
      </c>
    </row>
    <row r="28">
      <c r="A28" t="inlineStr">
        <is>
          <t>CquDxsMagg53XCHDsf7HVRhKb8R9vyizWRBNRzyVpump</t>
        </is>
      </c>
      <c r="B28" t="inlineStr">
        <is>
          <t>BARK</t>
        </is>
      </c>
      <c r="C28" t="n">
        <v>0</v>
      </c>
      <c r="D28" t="n">
        <v>-0.742</v>
      </c>
      <c r="E28" t="n">
        <v>-1</v>
      </c>
      <c r="F28" t="n">
        <v>0.973</v>
      </c>
      <c r="G28" t="n">
        <v>0</v>
      </c>
      <c r="H28" t="n">
        <v>1</v>
      </c>
      <c r="I28" t="n">
        <v>0</v>
      </c>
      <c r="J28" t="n">
        <v>-1</v>
      </c>
      <c r="K28" t="n">
        <v>-1</v>
      </c>
      <c r="L28">
        <f>HYPERLINK("https://www.defined.fi/sol/CquDxsMagg53XCHDsf7HVRhKb8R9vyizWRBNRzyVpump?maker=DmNfdx3TiAQyY1ovJ5pRaAHqvBTi2A8FkrY1ATuNyUhu","https://www.defined.fi/sol/CquDxsMagg53XCHDsf7HVRhKb8R9vyizWRBNRzyVpump?maker=DmNfdx3TiAQyY1ovJ5pRaAHqvBTi2A8FkrY1ATuNyUhu")</f>
        <v/>
      </c>
      <c r="M28">
        <f>HYPERLINK("https://dexscreener.com/solana/CquDxsMagg53XCHDsf7HVRhKb8R9vyizWRBNRzyVpump?maker=DmNfdx3TiAQyY1ovJ5pRaAHqvBTi2A8FkrY1ATuNyUhu","https://dexscreener.com/solana/CquDxsMagg53XCHDsf7HVRhKb8R9vyizWRBNRzyVpump?maker=DmNfdx3TiAQyY1ovJ5pRaAHqvBTi2A8FkrY1ATuNyUhu")</f>
        <v/>
      </c>
    </row>
    <row r="29">
      <c r="A29" t="inlineStr">
        <is>
          <t>SGK739KAj9oYkHHM7QXFm7jP6BZwvpT9mx1LB9Bpump</t>
        </is>
      </c>
      <c r="B29" t="inlineStr">
        <is>
          <t>Aura</t>
        </is>
      </c>
      <c r="C29" t="n">
        <v>0</v>
      </c>
      <c r="D29" t="n">
        <v>-0.578</v>
      </c>
      <c r="E29" t="n">
        <v>-1</v>
      </c>
      <c r="F29" t="n">
        <v>1.01</v>
      </c>
      <c r="G29" t="n">
        <v>0.436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HYPERLINK("https://www.defined.fi/sol/SGK739KAj9oYkHHM7QXFm7jP6BZwvpT9mx1LB9Bpump?maker=DmNfdx3TiAQyY1ovJ5pRaAHqvBTi2A8FkrY1ATuNyUhu","https://www.defined.fi/sol/SGK739KAj9oYkHHM7QXFm7jP6BZwvpT9mx1LB9Bpump?maker=DmNfdx3TiAQyY1ovJ5pRaAHqvBTi2A8FkrY1ATuNyUhu")</f>
        <v/>
      </c>
      <c r="M29">
        <f>HYPERLINK("https://dexscreener.com/solana/SGK739KAj9oYkHHM7QXFm7jP6BZwvpT9mx1LB9Bpump?maker=DmNfdx3TiAQyY1ovJ5pRaAHqvBTi2A8FkrY1ATuNyUhu","https://dexscreener.com/solana/SGK739KAj9oYkHHM7QXFm7jP6BZwvpT9mx1LB9Bpump?maker=DmNfdx3TiAQyY1ovJ5pRaAHqvBTi2A8FkrY1ATuNyUhu")</f>
        <v/>
      </c>
    </row>
    <row r="30">
      <c r="A30" t="inlineStr">
        <is>
          <t>9LhZ3R1CzRCjXJpZRk62Jiq7tcPgjz7SNCWYsR78pump</t>
        </is>
      </c>
      <c r="B30" t="inlineStr">
        <is>
          <t>{D}</t>
        </is>
      </c>
      <c r="C30" t="n">
        <v>0</v>
      </c>
      <c r="D30" t="n">
        <v>0.983</v>
      </c>
      <c r="E30" t="n">
        <v>0.34</v>
      </c>
      <c r="F30" t="n">
        <v>2.92</v>
      </c>
      <c r="G30" t="n">
        <v>3.81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HYPERLINK("https://www.defined.fi/sol/9LhZ3R1CzRCjXJpZRk62Jiq7tcPgjz7SNCWYsR78pump?maker=DmNfdx3TiAQyY1ovJ5pRaAHqvBTi2A8FkrY1ATuNyUhu","https://www.defined.fi/sol/9LhZ3R1CzRCjXJpZRk62Jiq7tcPgjz7SNCWYsR78pump?maker=DmNfdx3TiAQyY1ovJ5pRaAHqvBTi2A8FkrY1ATuNyUhu")</f>
        <v/>
      </c>
      <c r="M30">
        <f>HYPERLINK("https://dexscreener.com/solana/9LhZ3R1CzRCjXJpZRk62Jiq7tcPgjz7SNCWYsR78pump?maker=DmNfdx3TiAQyY1ovJ5pRaAHqvBTi2A8FkrY1ATuNyUhu","https://dexscreener.com/solana/9LhZ3R1CzRCjXJpZRk62Jiq7tcPgjz7SNCWYsR78pump?maker=DmNfdx3TiAQyY1ovJ5pRaAHqvBTi2A8FkrY1ATuNyUhu")</f>
        <v/>
      </c>
    </row>
    <row r="31">
      <c r="A31" t="inlineStr">
        <is>
          <t>9hSLqSpoAbcEms6Sz7Qv4CgJZtAfgoxMCbLguScKpump</t>
        </is>
      </c>
      <c r="B31" t="inlineStr">
        <is>
          <t>tardio</t>
        </is>
      </c>
      <c r="C31" t="n">
        <v>0</v>
      </c>
      <c r="D31" t="n">
        <v>-1.14</v>
      </c>
      <c r="E31" t="n">
        <v>-0.8</v>
      </c>
      <c r="F31" t="n">
        <v>1.42</v>
      </c>
      <c r="G31" t="n">
        <v>0.279</v>
      </c>
      <c r="H31" t="n">
        <v>2</v>
      </c>
      <c r="I31" t="n">
        <v>1</v>
      </c>
      <c r="J31" t="n">
        <v>-1</v>
      </c>
      <c r="K31" t="n">
        <v>-1</v>
      </c>
      <c r="L31">
        <f>HYPERLINK("https://www.defined.fi/sol/9hSLqSpoAbcEms6Sz7Qv4CgJZtAfgoxMCbLguScKpump?maker=DmNfdx3TiAQyY1ovJ5pRaAHqvBTi2A8FkrY1ATuNyUhu","https://www.defined.fi/sol/9hSLqSpoAbcEms6Sz7Qv4CgJZtAfgoxMCbLguScKpump?maker=DmNfdx3TiAQyY1ovJ5pRaAHqvBTi2A8FkrY1ATuNyUhu")</f>
        <v/>
      </c>
      <c r="M31">
        <f>HYPERLINK("https://dexscreener.com/solana/9hSLqSpoAbcEms6Sz7Qv4CgJZtAfgoxMCbLguScKpump?maker=DmNfdx3TiAQyY1ovJ5pRaAHqvBTi2A8FkrY1ATuNyUhu","https://dexscreener.com/solana/9hSLqSpoAbcEms6Sz7Qv4CgJZtAfgoxMCbLguScKpump?maker=DmNfdx3TiAQyY1ovJ5pRaAHqvBTi2A8FkrY1ATuNyUhu")</f>
        <v/>
      </c>
    </row>
    <row r="32">
      <c r="A32" t="inlineStr">
        <is>
          <t>6J2cEW7MuawwTnSCx5YEcpSTHPnfCeNKqctntecSS4Xq</t>
        </is>
      </c>
      <c r="B32" t="inlineStr">
        <is>
          <t>NIGGAI</t>
        </is>
      </c>
      <c r="C32" t="n">
        <v>0</v>
      </c>
      <c r="D32" t="n">
        <v>-0.8169999999999999</v>
      </c>
      <c r="E32" t="n">
        <v>-1</v>
      </c>
      <c r="F32" t="n">
        <v>0.962</v>
      </c>
      <c r="G32" t="n">
        <v>0</v>
      </c>
      <c r="H32" t="n">
        <v>1</v>
      </c>
      <c r="I32" t="n">
        <v>0</v>
      </c>
      <c r="J32" t="n">
        <v>-1</v>
      </c>
      <c r="K32" t="n">
        <v>-1</v>
      </c>
      <c r="L32">
        <f>HYPERLINK("https://www.defined.fi/sol/6J2cEW7MuawwTnSCx5YEcpSTHPnfCeNKqctntecSS4Xq?maker=DmNfdx3TiAQyY1ovJ5pRaAHqvBTi2A8FkrY1ATuNyUhu","https://www.defined.fi/sol/6J2cEW7MuawwTnSCx5YEcpSTHPnfCeNKqctntecSS4Xq?maker=DmNfdx3TiAQyY1ovJ5pRaAHqvBTi2A8FkrY1ATuNyUhu")</f>
        <v/>
      </c>
      <c r="M32">
        <f>HYPERLINK("https://dexscreener.com/solana/6J2cEW7MuawwTnSCx5YEcpSTHPnfCeNKqctntecSS4Xq?maker=DmNfdx3TiAQyY1ovJ5pRaAHqvBTi2A8FkrY1ATuNyUhu","https://dexscreener.com/solana/6J2cEW7MuawwTnSCx5YEcpSTHPnfCeNKqctntecSS4Xq?maker=DmNfdx3TiAQyY1ovJ5pRaAHqvBTi2A8FkrY1ATuNyUhu")</f>
        <v/>
      </c>
    </row>
    <row r="33">
      <c r="A33" t="inlineStr">
        <is>
          <t>8X5tvj9LVye9hFDDmkWQSurCksZdQ5gYbxnRjjU2pump</t>
        </is>
      </c>
      <c r="B33" t="inlineStr">
        <is>
          <t>#AI</t>
        </is>
      </c>
      <c r="C33" t="n">
        <v>0</v>
      </c>
      <c r="D33" t="n">
        <v>-0.277</v>
      </c>
      <c r="E33" t="n">
        <v>-1</v>
      </c>
      <c r="F33" t="n">
        <v>0.953</v>
      </c>
      <c r="G33" t="n">
        <v>0.677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HYPERLINK("https://www.defined.fi/sol/8X5tvj9LVye9hFDDmkWQSurCksZdQ5gYbxnRjjU2pump?maker=DmNfdx3TiAQyY1ovJ5pRaAHqvBTi2A8FkrY1ATuNyUhu","https://www.defined.fi/sol/8X5tvj9LVye9hFDDmkWQSurCksZdQ5gYbxnRjjU2pump?maker=DmNfdx3TiAQyY1ovJ5pRaAHqvBTi2A8FkrY1ATuNyUhu")</f>
        <v/>
      </c>
      <c r="M33">
        <f>HYPERLINK("https://dexscreener.com/solana/8X5tvj9LVye9hFDDmkWQSurCksZdQ5gYbxnRjjU2pump?maker=DmNfdx3TiAQyY1ovJ5pRaAHqvBTi2A8FkrY1ATuNyUhu","https://dexscreener.com/solana/8X5tvj9LVye9hFDDmkWQSurCksZdQ5gYbxnRjjU2pump?maker=DmNfdx3TiAQyY1ovJ5pRaAHqvBTi2A8FkrY1ATuNyUhu")</f>
        <v/>
      </c>
    </row>
    <row r="34">
      <c r="A34" t="inlineStr">
        <is>
          <t>EAHjKS4RhDsnwdCWw6F7UZsFWG5iBTttzGybZKNYpump</t>
        </is>
      </c>
      <c r="B34" t="inlineStr">
        <is>
          <t>LOTUS</t>
        </is>
      </c>
      <c r="C34" t="n">
        <v>0</v>
      </c>
      <c r="D34" t="n">
        <v>-0.465</v>
      </c>
      <c r="E34" t="n">
        <v>-1</v>
      </c>
      <c r="F34" t="n">
        <v>0.9399999999999999</v>
      </c>
      <c r="G34" t="n">
        <v>0.475</v>
      </c>
      <c r="H34" t="n">
        <v>1</v>
      </c>
      <c r="I34" t="n">
        <v>1</v>
      </c>
      <c r="J34" t="n">
        <v>-1</v>
      </c>
      <c r="K34" t="n">
        <v>-1</v>
      </c>
      <c r="L34">
        <f>HYPERLINK("https://www.defined.fi/sol/EAHjKS4RhDsnwdCWw6F7UZsFWG5iBTttzGybZKNYpump?maker=DmNfdx3TiAQyY1ovJ5pRaAHqvBTi2A8FkrY1ATuNyUhu","https://www.defined.fi/sol/EAHjKS4RhDsnwdCWw6F7UZsFWG5iBTttzGybZKNYpump?maker=DmNfdx3TiAQyY1ovJ5pRaAHqvBTi2A8FkrY1ATuNyUhu")</f>
        <v/>
      </c>
      <c r="M34">
        <f>HYPERLINK("https://dexscreener.com/solana/EAHjKS4RhDsnwdCWw6F7UZsFWG5iBTttzGybZKNYpump?maker=DmNfdx3TiAQyY1ovJ5pRaAHqvBTi2A8FkrY1ATuNyUhu","https://dexscreener.com/solana/EAHjKS4RhDsnwdCWw6F7UZsFWG5iBTttzGybZKNYpump?maker=DmNfdx3TiAQyY1ovJ5pRaAHqvBTi2A8FkrY1ATuNyUhu")</f>
        <v/>
      </c>
    </row>
    <row r="35">
      <c r="A35" t="inlineStr">
        <is>
          <t>SFcZi9xMpgFv33bgqXnGDkHdrnTjp62UARyDiJkpump</t>
        </is>
      </c>
      <c r="B35" t="inlineStr">
        <is>
          <t>RedX</t>
        </is>
      </c>
      <c r="C35" t="n">
        <v>0</v>
      </c>
      <c r="D35" t="n">
        <v>0.886</v>
      </c>
      <c r="E35" t="n">
        <v>1.15</v>
      </c>
      <c r="F35" t="n">
        <v>0.768</v>
      </c>
      <c r="G35" t="n">
        <v>1.65</v>
      </c>
      <c r="H35" t="n">
        <v>1</v>
      </c>
      <c r="I35" t="n">
        <v>2</v>
      </c>
      <c r="J35" t="n">
        <v>-1</v>
      </c>
      <c r="K35" t="n">
        <v>-1</v>
      </c>
      <c r="L35">
        <f>HYPERLINK("https://www.defined.fi/sol/SFcZi9xMpgFv33bgqXnGDkHdrnTjp62UARyDiJkpump?maker=DmNfdx3TiAQyY1ovJ5pRaAHqvBTi2A8FkrY1ATuNyUhu","https://www.defined.fi/sol/SFcZi9xMpgFv33bgqXnGDkHdrnTjp62UARyDiJkpump?maker=DmNfdx3TiAQyY1ovJ5pRaAHqvBTi2A8FkrY1ATuNyUhu")</f>
        <v/>
      </c>
      <c r="M35">
        <f>HYPERLINK("https://dexscreener.com/solana/SFcZi9xMpgFv33bgqXnGDkHdrnTjp62UARyDiJkpump?maker=DmNfdx3TiAQyY1ovJ5pRaAHqvBTi2A8FkrY1ATuNyUhu","https://dexscreener.com/solana/SFcZi9xMpgFv33bgqXnGDkHdrnTjp62UARyDiJkpump?maker=DmNfdx3TiAQyY1ovJ5pRaAHqvBTi2A8FkrY1ATuNyUhu")</f>
        <v/>
      </c>
    </row>
    <row r="36">
      <c r="A36" t="inlineStr">
        <is>
          <t>6STFCsfW8acrTKwQ5P1i4UdivZRQPfEF67xQ44pfpump</t>
        </is>
      </c>
      <c r="B36" t="inlineStr">
        <is>
          <t>AISCHIZ</t>
        </is>
      </c>
      <c r="C36" t="n">
        <v>0</v>
      </c>
      <c r="D36" t="n">
        <v>0.847</v>
      </c>
      <c r="E36" t="n">
        <v>1.59</v>
      </c>
      <c r="F36" t="n">
        <v>0.531</v>
      </c>
      <c r="G36" t="n">
        <v>1.38</v>
      </c>
      <c r="H36" t="n">
        <v>1</v>
      </c>
      <c r="I36" t="n">
        <v>2</v>
      </c>
      <c r="J36" t="n">
        <v>-1</v>
      </c>
      <c r="K36" t="n">
        <v>-1</v>
      </c>
      <c r="L36">
        <f>HYPERLINK("https://www.defined.fi/sol/6STFCsfW8acrTKwQ5P1i4UdivZRQPfEF67xQ44pfpump?maker=DmNfdx3TiAQyY1ovJ5pRaAHqvBTi2A8FkrY1ATuNyUhu","https://www.defined.fi/sol/6STFCsfW8acrTKwQ5P1i4UdivZRQPfEF67xQ44pfpump?maker=DmNfdx3TiAQyY1ovJ5pRaAHqvBTi2A8FkrY1ATuNyUhu")</f>
        <v/>
      </c>
      <c r="M36">
        <f>HYPERLINK("https://dexscreener.com/solana/6STFCsfW8acrTKwQ5P1i4UdivZRQPfEF67xQ44pfpump?maker=DmNfdx3TiAQyY1ovJ5pRaAHqvBTi2A8FkrY1ATuNyUhu","https://dexscreener.com/solana/6STFCsfW8acrTKwQ5P1i4UdivZRQPfEF67xQ44pfpump?maker=DmNfdx3TiAQyY1ovJ5pRaAHqvBTi2A8FkrY1ATuNyUhu")</f>
        <v/>
      </c>
    </row>
    <row r="37">
      <c r="A37" t="inlineStr">
        <is>
          <t>6432h2xuDKcb5TNHED2JT3UXrqhrgoWceBE1DaWTpump</t>
        </is>
      </c>
      <c r="B37" t="inlineStr">
        <is>
          <t>unknown_6432</t>
        </is>
      </c>
      <c r="C37" t="n">
        <v>0</v>
      </c>
      <c r="D37" t="n">
        <v>-0.835</v>
      </c>
      <c r="E37" t="n">
        <v>-1</v>
      </c>
      <c r="F37" t="n">
        <v>0.961</v>
      </c>
      <c r="G37" t="n">
        <v>0</v>
      </c>
      <c r="H37" t="n">
        <v>1</v>
      </c>
      <c r="I37" t="n">
        <v>0</v>
      </c>
      <c r="J37" t="n">
        <v>-1</v>
      </c>
      <c r="K37" t="n">
        <v>-1</v>
      </c>
      <c r="L37">
        <f>HYPERLINK("https://www.defined.fi/sol/6432h2xuDKcb5TNHED2JT3UXrqhrgoWceBE1DaWTpump?maker=DmNfdx3TiAQyY1ovJ5pRaAHqvBTi2A8FkrY1ATuNyUhu","https://www.defined.fi/sol/6432h2xuDKcb5TNHED2JT3UXrqhrgoWceBE1DaWTpump?maker=DmNfdx3TiAQyY1ovJ5pRaAHqvBTi2A8FkrY1ATuNyUhu")</f>
        <v/>
      </c>
      <c r="M37">
        <f>HYPERLINK("https://dexscreener.com/solana/6432h2xuDKcb5TNHED2JT3UXrqhrgoWceBE1DaWTpump?maker=DmNfdx3TiAQyY1ovJ5pRaAHqvBTi2A8FkrY1ATuNyUhu","https://dexscreener.com/solana/6432h2xuDKcb5TNHED2JT3UXrqhrgoWceBE1DaWTpump?maker=DmNfdx3TiAQyY1ovJ5pRaAHqvBTi2A8FkrY1ATuNyUhu")</f>
        <v/>
      </c>
    </row>
    <row r="38">
      <c r="A38" t="inlineStr">
        <is>
          <t>EmwnBjpGfPAUGxqMuodgPnK4z6nuvH8WEX8AeNwRpump</t>
        </is>
      </c>
      <c r="B38" t="inlineStr">
        <is>
          <t>Hypatia</t>
        </is>
      </c>
      <c r="C38" t="n">
        <v>0</v>
      </c>
      <c r="D38" t="n">
        <v>-2.25</v>
      </c>
      <c r="E38" t="n">
        <v>-0.77</v>
      </c>
      <c r="F38" t="n">
        <v>2.92</v>
      </c>
      <c r="G38" t="n">
        <v>0</v>
      </c>
      <c r="H38" t="n">
        <v>1</v>
      </c>
      <c r="I38" t="n">
        <v>0</v>
      </c>
      <c r="J38" t="n">
        <v>-1</v>
      </c>
      <c r="K38" t="n">
        <v>-1</v>
      </c>
      <c r="L38">
        <f>HYPERLINK("https://www.defined.fi/sol/EmwnBjpGfPAUGxqMuodgPnK4z6nuvH8WEX8AeNwRpump?maker=DmNfdx3TiAQyY1ovJ5pRaAHqvBTi2A8FkrY1ATuNyUhu","https://www.defined.fi/sol/EmwnBjpGfPAUGxqMuodgPnK4z6nuvH8WEX8AeNwRpump?maker=DmNfdx3TiAQyY1ovJ5pRaAHqvBTi2A8FkrY1ATuNyUhu")</f>
        <v/>
      </c>
      <c r="M38">
        <f>HYPERLINK("https://dexscreener.com/solana/EmwnBjpGfPAUGxqMuodgPnK4z6nuvH8WEX8AeNwRpump?maker=DmNfdx3TiAQyY1ovJ5pRaAHqvBTi2A8FkrY1ATuNyUhu","https://dexscreener.com/solana/EmwnBjpGfPAUGxqMuodgPnK4z6nuvH8WEX8AeNwRpump?maker=DmNfdx3TiAQyY1ovJ5pRaAHqvBTi2A8FkrY1ATuNyUhu")</f>
        <v/>
      </c>
    </row>
    <row r="39">
      <c r="A39" t="inlineStr">
        <is>
          <t>Fwo7NLeWSmJWPcmbLbAZfCaKwwUTsuEy2i1devj2pump</t>
        </is>
      </c>
      <c r="B39" t="inlineStr">
        <is>
          <t>AINirvana</t>
        </is>
      </c>
      <c r="C39" t="n">
        <v>1</v>
      </c>
      <c r="D39" t="n">
        <v>-0.416</v>
      </c>
      <c r="E39" t="n">
        <v>-0.43</v>
      </c>
      <c r="F39" t="n">
        <v>0.963</v>
      </c>
      <c r="G39" t="n">
        <v>0.302</v>
      </c>
      <c r="H39" t="n">
        <v>2</v>
      </c>
      <c r="I39" t="n">
        <v>1</v>
      </c>
      <c r="J39" t="n">
        <v>-1</v>
      </c>
      <c r="K39" t="n">
        <v>-1</v>
      </c>
      <c r="L39">
        <f>HYPERLINK("https://www.defined.fi/sol/Fwo7NLeWSmJWPcmbLbAZfCaKwwUTsuEy2i1devj2pump?maker=DmNfdx3TiAQyY1ovJ5pRaAHqvBTi2A8FkrY1ATuNyUhu","https://www.defined.fi/sol/Fwo7NLeWSmJWPcmbLbAZfCaKwwUTsuEy2i1devj2pump?maker=DmNfdx3TiAQyY1ovJ5pRaAHqvBTi2A8FkrY1ATuNyUhu")</f>
        <v/>
      </c>
      <c r="M39">
        <f>HYPERLINK("https://dexscreener.com/solana/Fwo7NLeWSmJWPcmbLbAZfCaKwwUTsuEy2i1devj2pump?maker=DmNfdx3TiAQyY1ovJ5pRaAHqvBTi2A8FkrY1ATuNyUhu","https://dexscreener.com/solana/Fwo7NLeWSmJWPcmbLbAZfCaKwwUTsuEy2i1devj2pump?maker=DmNfdx3TiAQyY1ovJ5pRaAHqvBTi2A8FkrY1ATuNyUhu")</f>
        <v/>
      </c>
    </row>
    <row r="40">
      <c r="A40" t="inlineStr">
        <is>
          <t>Ag7c8fASHsKmnxH2Dm1YtwwnnQCtAZrC91wwv2X6pump</t>
        </is>
      </c>
      <c r="B40" t="inlineStr">
        <is>
          <t>VENOMFROG</t>
        </is>
      </c>
      <c r="C40" t="n">
        <v>1</v>
      </c>
      <c r="D40" t="n">
        <v>0.01</v>
      </c>
      <c r="E40" t="n">
        <v>0.01</v>
      </c>
      <c r="F40" t="n">
        <v>0.963</v>
      </c>
      <c r="G40" t="n">
        <v>0</v>
      </c>
      <c r="H40" t="n">
        <v>1</v>
      </c>
      <c r="I40" t="n">
        <v>0</v>
      </c>
      <c r="J40" t="n">
        <v>-1</v>
      </c>
      <c r="K40" t="n">
        <v>-1</v>
      </c>
      <c r="L40">
        <f>HYPERLINK("https://www.defined.fi/sol/Ag7c8fASHsKmnxH2Dm1YtwwnnQCtAZrC91wwv2X6pump?maker=DmNfdx3TiAQyY1ovJ5pRaAHqvBTi2A8FkrY1ATuNyUhu","https://www.defined.fi/sol/Ag7c8fASHsKmnxH2Dm1YtwwnnQCtAZrC91wwv2X6pump?maker=DmNfdx3TiAQyY1ovJ5pRaAHqvBTi2A8FkrY1ATuNyUhu")</f>
        <v/>
      </c>
      <c r="M40">
        <f>HYPERLINK("https://dexscreener.com/solana/Ag7c8fASHsKmnxH2Dm1YtwwnnQCtAZrC91wwv2X6pump?maker=DmNfdx3TiAQyY1ovJ5pRaAHqvBTi2A8FkrY1ATuNyUhu","https://dexscreener.com/solana/Ag7c8fASHsKmnxH2Dm1YtwwnnQCtAZrC91wwv2X6pump?maker=DmNfdx3TiAQyY1ovJ5pRaAHqvBTi2A8FkrY1ATuNyUhu")</f>
        <v/>
      </c>
    </row>
    <row r="41">
      <c r="A41" t="inlineStr">
        <is>
          <t>H9G3pEdKuRdyAg7ytxexJ1o4nTnyem4JkC1w6AsSpump</t>
        </is>
      </c>
      <c r="B41" t="inlineStr">
        <is>
          <t>PUPPET</t>
        </is>
      </c>
      <c r="C41" t="n">
        <v>1</v>
      </c>
      <c r="D41" t="n">
        <v>-0.327</v>
      </c>
      <c r="E41" t="n">
        <v>-0.34</v>
      </c>
      <c r="F41" t="n">
        <v>0.974</v>
      </c>
      <c r="G41" t="n">
        <v>0</v>
      </c>
      <c r="H41" t="n">
        <v>1</v>
      </c>
      <c r="I41" t="n">
        <v>0</v>
      </c>
      <c r="J41" t="n">
        <v>-1</v>
      </c>
      <c r="K41" t="n">
        <v>-1</v>
      </c>
      <c r="L41">
        <f>HYPERLINK("https://www.defined.fi/sol/H9G3pEdKuRdyAg7ytxexJ1o4nTnyem4JkC1w6AsSpump?maker=DmNfdx3TiAQyY1ovJ5pRaAHqvBTi2A8FkrY1ATuNyUhu","https://www.defined.fi/sol/H9G3pEdKuRdyAg7ytxexJ1o4nTnyem4JkC1w6AsSpump?maker=DmNfdx3TiAQyY1ovJ5pRaAHqvBTi2A8FkrY1ATuNyUhu")</f>
        <v/>
      </c>
      <c r="M41">
        <f>HYPERLINK("https://dexscreener.com/solana/H9G3pEdKuRdyAg7ytxexJ1o4nTnyem4JkC1w6AsSpump?maker=DmNfdx3TiAQyY1ovJ5pRaAHqvBTi2A8FkrY1ATuNyUhu","https://dexscreener.com/solana/H9G3pEdKuRdyAg7ytxexJ1o4nTnyem4JkC1w6AsSpump?maker=DmNfdx3TiAQyY1ovJ5pRaAHqvBTi2A8FkrY1ATuNyUhu")</f>
        <v/>
      </c>
    </row>
    <row r="42">
      <c r="A42" t="inlineStr">
        <is>
          <t>GbwanZf6fp47iEK2HrmFQWC5XHzy3G1dnXrS3BJYpump</t>
        </is>
      </c>
      <c r="B42" t="inlineStr">
        <is>
          <t>HWPW</t>
        </is>
      </c>
      <c r="C42" t="n">
        <v>1</v>
      </c>
      <c r="D42" t="n">
        <v>-3.82</v>
      </c>
      <c r="E42" t="n">
        <v>-0.65</v>
      </c>
      <c r="F42" t="n">
        <v>5.85</v>
      </c>
      <c r="G42" t="n">
        <v>0</v>
      </c>
      <c r="H42" t="n">
        <v>2</v>
      </c>
      <c r="I42" t="n">
        <v>0</v>
      </c>
      <c r="J42" t="n">
        <v>-1</v>
      </c>
      <c r="K42" t="n">
        <v>-1</v>
      </c>
      <c r="L42">
        <f>HYPERLINK("https://www.defined.fi/sol/GbwanZf6fp47iEK2HrmFQWC5XHzy3G1dnXrS3BJYpump?maker=DmNfdx3TiAQyY1ovJ5pRaAHqvBTi2A8FkrY1ATuNyUhu","https://www.defined.fi/sol/GbwanZf6fp47iEK2HrmFQWC5XHzy3G1dnXrS3BJYpump?maker=DmNfdx3TiAQyY1ovJ5pRaAHqvBTi2A8FkrY1ATuNyUhu")</f>
        <v/>
      </c>
      <c r="M42">
        <f>HYPERLINK("https://dexscreener.com/solana/GbwanZf6fp47iEK2HrmFQWC5XHzy3G1dnXrS3BJYpump?maker=DmNfdx3TiAQyY1ovJ5pRaAHqvBTi2A8FkrY1ATuNyUhu","https://dexscreener.com/solana/GbwanZf6fp47iEK2HrmFQWC5XHzy3G1dnXrS3BJYpump?maker=DmNfdx3TiAQyY1ovJ5pRaAHqvBTi2A8FkrY1ATuNyUhu")</f>
        <v/>
      </c>
    </row>
    <row r="43">
      <c r="A43" t="inlineStr">
        <is>
          <t>C8fzybnd5XzWYBZGwpJhs8NAFFfMfUUH94jCYuPCpump</t>
        </is>
      </c>
      <c r="B43" t="inlineStr">
        <is>
          <t>CORTANA</t>
        </is>
      </c>
      <c r="C43" t="n">
        <v>1</v>
      </c>
      <c r="D43" t="n">
        <v>-0.649</v>
      </c>
      <c r="E43" t="n">
        <v>-1</v>
      </c>
      <c r="F43" t="n">
        <v>0.984</v>
      </c>
      <c r="G43" t="n">
        <v>0</v>
      </c>
      <c r="H43" t="n">
        <v>1</v>
      </c>
      <c r="I43" t="n">
        <v>0</v>
      </c>
      <c r="J43" t="n">
        <v>-1</v>
      </c>
      <c r="K43" t="n">
        <v>-1</v>
      </c>
      <c r="L43">
        <f>HYPERLINK("https://www.defined.fi/sol/C8fzybnd5XzWYBZGwpJhs8NAFFfMfUUH94jCYuPCpump?maker=DmNfdx3TiAQyY1ovJ5pRaAHqvBTi2A8FkrY1ATuNyUhu","https://www.defined.fi/sol/C8fzybnd5XzWYBZGwpJhs8NAFFfMfUUH94jCYuPCpump?maker=DmNfdx3TiAQyY1ovJ5pRaAHqvBTi2A8FkrY1ATuNyUhu")</f>
        <v/>
      </c>
      <c r="M43">
        <f>HYPERLINK("https://dexscreener.com/solana/C8fzybnd5XzWYBZGwpJhs8NAFFfMfUUH94jCYuPCpump?maker=DmNfdx3TiAQyY1ovJ5pRaAHqvBTi2A8FkrY1ATuNyUhu","https://dexscreener.com/solana/C8fzybnd5XzWYBZGwpJhs8NAFFfMfUUH94jCYuPCpump?maker=DmNfdx3TiAQyY1ovJ5pRaAHqvBTi2A8FkrY1ATuNyUhu")</f>
        <v/>
      </c>
    </row>
    <row r="44">
      <c r="A44" t="inlineStr">
        <is>
          <t>H9SvgwsBJxK9yHVcgMuvhauvRntkaEvuLsCb9yNvpump</t>
        </is>
      </c>
      <c r="B44" t="inlineStr">
        <is>
          <t>JOHN</t>
        </is>
      </c>
      <c r="C44" t="n">
        <v>1</v>
      </c>
      <c r="D44" t="n">
        <v>-0.851</v>
      </c>
      <c r="E44" t="n">
        <v>-0.52</v>
      </c>
      <c r="F44" t="n">
        <v>1.65</v>
      </c>
      <c r="G44" t="n">
        <v>0.331</v>
      </c>
      <c r="H44" t="n">
        <v>3</v>
      </c>
      <c r="I44" t="n">
        <v>1</v>
      </c>
      <c r="J44" t="n">
        <v>-1</v>
      </c>
      <c r="K44" t="n">
        <v>-1</v>
      </c>
      <c r="L44">
        <f>HYPERLINK("https://www.defined.fi/sol/H9SvgwsBJxK9yHVcgMuvhauvRntkaEvuLsCb9yNvpump?maker=DmNfdx3TiAQyY1ovJ5pRaAHqvBTi2A8FkrY1ATuNyUhu","https://www.defined.fi/sol/H9SvgwsBJxK9yHVcgMuvhauvRntkaEvuLsCb9yNvpump?maker=DmNfdx3TiAQyY1ovJ5pRaAHqvBTi2A8FkrY1ATuNyUhu")</f>
        <v/>
      </c>
      <c r="M44">
        <f>HYPERLINK("https://dexscreener.com/solana/H9SvgwsBJxK9yHVcgMuvhauvRntkaEvuLsCb9yNvpump?maker=DmNfdx3TiAQyY1ovJ5pRaAHqvBTi2A8FkrY1ATuNyUhu","https://dexscreener.com/solana/H9SvgwsBJxK9yHVcgMuvhauvRntkaEvuLsCb9yNvpump?maker=DmNfdx3TiAQyY1ovJ5pRaAHqvBTi2A8FkrY1ATuNyUhu")</f>
        <v/>
      </c>
    </row>
    <row r="45">
      <c r="A45" t="inlineStr">
        <is>
          <t>4AoUaXuSmTrq8jRktFkubqWkxSWXR4DqH8xNgek8pump</t>
        </is>
      </c>
      <c r="B45" t="inlineStr">
        <is>
          <t>ogmilady</t>
        </is>
      </c>
      <c r="C45" t="n">
        <v>1</v>
      </c>
      <c r="D45" t="n">
        <v>-16.56</v>
      </c>
      <c r="E45" t="n">
        <v>-0.68</v>
      </c>
      <c r="F45" t="n">
        <v>24.39</v>
      </c>
      <c r="G45" t="n">
        <v>0</v>
      </c>
      <c r="H45" t="n">
        <v>4</v>
      </c>
      <c r="I45" t="n">
        <v>0</v>
      </c>
      <c r="J45" t="n">
        <v>-1</v>
      </c>
      <c r="K45" t="n">
        <v>-1</v>
      </c>
      <c r="L45">
        <f>HYPERLINK("https://www.defined.fi/sol/4AoUaXuSmTrq8jRktFkubqWkxSWXR4DqH8xNgek8pump?maker=DmNfdx3TiAQyY1ovJ5pRaAHqvBTi2A8FkrY1ATuNyUhu","https://www.defined.fi/sol/4AoUaXuSmTrq8jRktFkubqWkxSWXR4DqH8xNgek8pump?maker=DmNfdx3TiAQyY1ovJ5pRaAHqvBTi2A8FkrY1ATuNyUhu")</f>
        <v/>
      </c>
      <c r="M45">
        <f>HYPERLINK("https://dexscreener.com/solana/4AoUaXuSmTrq8jRktFkubqWkxSWXR4DqH8xNgek8pump?maker=DmNfdx3TiAQyY1ovJ5pRaAHqvBTi2A8FkrY1ATuNyUhu","https://dexscreener.com/solana/4AoUaXuSmTrq8jRktFkubqWkxSWXR4DqH8xNgek8pump?maker=DmNfdx3TiAQyY1ovJ5pRaAHqvBTi2A8FkrY1ATuNyUhu")</f>
        <v/>
      </c>
    </row>
    <row r="46">
      <c r="A46" t="inlineStr">
        <is>
          <t>AdJYM1s7vdTpBKx4c6LJvH4jWUXu4qypuzVj2Nw7ZtWv</t>
        </is>
      </c>
      <c r="B46" t="inlineStr">
        <is>
          <t>black</t>
        </is>
      </c>
      <c r="C46" t="n">
        <v>1</v>
      </c>
      <c r="D46" t="n">
        <v>-1.77</v>
      </c>
      <c r="E46" t="n">
        <v>-0.6</v>
      </c>
      <c r="F46" t="n">
        <v>2.92</v>
      </c>
      <c r="G46" t="n">
        <v>0</v>
      </c>
      <c r="H46" t="n">
        <v>1</v>
      </c>
      <c r="I46" t="n">
        <v>0</v>
      </c>
      <c r="J46" t="n">
        <v>-1</v>
      </c>
      <c r="K46" t="n">
        <v>-1</v>
      </c>
      <c r="L46">
        <f>HYPERLINK("https://www.defined.fi/sol/AdJYM1s7vdTpBKx4c6LJvH4jWUXu4qypuzVj2Nw7ZtWv?maker=DmNfdx3TiAQyY1ovJ5pRaAHqvBTi2A8FkrY1ATuNyUhu","https://www.defined.fi/sol/AdJYM1s7vdTpBKx4c6LJvH4jWUXu4qypuzVj2Nw7ZtWv?maker=DmNfdx3TiAQyY1ovJ5pRaAHqvBTi2A8FkrY1ATuNyUhu")</f>
        <v/>
      </c>
      <c r="M46">
        <f>HYPERLINK("https://dexscreener.com/solana/AdJYM1s7vdTpBKx4c6LJvH4jWUXu4qypuzVj2Nw7ZtWv?maker=DmNfdx3TiAQyY1ovJ5pRaAHqvBTi2A8FkrY1ATuNyUhu","https://dexscreener.com/solana/AdJYM1s7vdTpBKx4c6LJvH4jWUXu4qypuzVj2Nw7ZtWv?maker=DmNfdx3TiAQyY1ovJ5pRaAHqvBTi2A8FkrY1ATuNyUhu")</f>
        <v/>
      </c>
    </row>
    <row r="47">
      <c r="A47" t="inlineStr">
        <is>
          <t>ETZDTrZp1tWSTPHf22cyUXiv5xGzXuBFEwJAsE8ypump</t>
        </is>
      </c>
      <c r="B47" t="inlineStr">
        <is>
          <t>xcog</t>
        </is>
      </c>
      <c r="C47" t="n">
        <v>1</v>
      </c>
      <c r="D47" t="n">
        <v>58.28</v>
      </c>
      <c r="E47" t="n">
        <v>5.47</v>
      </c>
      <c r="F47" t="n">
        <v>10.66</v>
      </c>
      <c r="G47" t="n">
        <v>68.94</v>
      </c>
      <c r="H47" t="n">
        <v>3</v>
      </c>
      <c r="I47" t="n">
        <v>4</v>
      </c>
      <c r="J47" t="n">
        <v>-1</v>
      </c>
      <c r="K47" t="n">
        <v>-1</v>
      </c>
      <c r="L47">
        <f>HYPERLINK("https://www.defined.fi/sol/ETZDTrZp1tWSTPHf22cyUXiv5xGzXuBFEwJAsE8ypump?maker=DmNfdx3TiAQyY1ovJ5pRaAHqvBTi2A8FkrY1ATuNyUhu","https://www.defined.fi/sol/ETZDTrZp1tWSTPHf22cyUXiv5xGzXuBFEwJAsE8ypump?maker=DmNfdx3TiAQyY1ovJ5pRaAHqvBTi2A8FkrY1ATuNyUhu")</f>
        <v/>
      </c>
      <c r="M47">
        <f>HYPERLINK("https://dexscreener.com/solana/ETZDTrZp1tWSTPHf22cyUXiv5xGzXuBFEwJAsE8ypump?maker=DmNfdx3TiAQyY1ovJ5pRaAHqvBTi2A8FkrY1ATuNyUhu","https://dexscreener.com/solana/ETZDTrZp1tWSTPHf22cyUXiv5xGzXuBFEwJAsE8ypump?maker=DmNfdx3TiAQyY1ovJ5pRaAHqvBTi2A8FkrY1ATuNyUhu")</f>
        <v/>
      </c>
    </row>
    <row r="48">
      <c r="A48" t="inlineStr">
        <is>
          <t>KBFs8Zb1V1tT9x7Ba3AWQo8jSNyL6GLuXjBx6kHpump</t>
        </is>
      </c>
      <c r="B48" t="inlineStr">
        <is>
          <t>$HIVE</t>
        </is>
      </c>
      <c r="C48" t="n">
        <v>1</v>
      </c>
      <c r="D48" t="n">
        <v>0.322</v>
      </c>
      <c r="E48" t="n">
        <v>0.08</v>
      </c>
      <c r="F48" t="n">
        <v>3.89</v>
      </c>
      <c r="G48" t="n">
        <v>3.93</v>
      </c>
      <c r="H48" t="n">
        <v>2</v>
      </c>
      <c r="I48" t="n">
        <v>1</v>
      </c>
      <c r="J48" t="n">
        <v>-1</v>
      </c>
      <c r="K48" t="n">
        <v>-1</v>
      </c>
      <c r="L48">
        <f>HYPERLINK("https://www.defined.fi/sol/KBFs8Zb1V1tT9x7Ba3AWQo8jSNyL6GLuXjBx6kHpump?maker=DmNfdx3TiAQyY1ovJ5pRaAHqvBTi2A8FkrY1ATuNyUhu","https://www.defined.fi/sol/KBFs8Zb1V1tT9x7Ba3AWQo8jSNyL6GLuXjBx6kHpump?maker=DmNfdx3TiAQyY1ovJ5pRaAHqvBTi2A8FkrY1ATuNyUhu")</f>
        <v/>
      </c>
      <c r="M48">
        <f>HYPERLINK("https://dexscreener.com/solana/KBFs8Zb1V1tT9x7Ba3AWQo8jSNyL6GLuXjBx6kHpump?maker=DmNfdx3TiAQyY1ovJ5pRaAHqvBTi2A8FkrY1ATuNyUhu","https://dexscreener.com/solana/KBFs8Zb1V1tT9x7Ba3AWQo8jSNyL6GLuXjBx6kHpump?maker=DmNfdx3TiAQyY1ovJ5pRaAHqvBTi2A8FkrY1ATuNyUhu")</f>
        <v/>
      </c>
    </row>
    <row r="49">
      <c r="A49" t="inlineStr">
        <is>
          <t>Zu1wntdLK8e61JMyX6BCTYBMUKDdbkwtFtwLABepump</t>
        </is>
      </c>
      <c r="B49" t="inlineStr">
        <is>
          <t>popcorn</t>
        </is>
      </c>
      <c r="C49" t="n">
        <v>1</v>
      </c>
      <c r="D49" t="n">
        <v>-14.92</v>
      </c>
      <c r="E49" t="n">
        <v>-0.52</v>
      </c>
      <c r="F49" t="n">
        <v>28.88</v>
      </c>
      <c r="G49" t="n">
        <v>13.2</v>
      </c>
      <c r="H49" t="n">
        <v>7</v>
      </c>
      <c r="I49" t="n">
        <v>2</v>
      </c>
      <c r="J49" t="n">
        <v>-1</v>
      </c>
      <c r="K49" t="n">
        <v>-1</v>
      </c>
      <c r="L49">
        <f>HYPERLINK("https://www.defined.fi/sol/Zu1wntdLK8e61JMyX6BCTYBMUKDdbkwtFtwLABepump?maker=DmNfdx3TiAQyY1ovJ5pRaAHqvBTi2A8FkrY1ATuNyUhu","https://www.defined.fi/sol/Zu1wntdLK8e61JMyX6BCTYBMUKDdbkwtFtwLABepump?maker=DmNfdx3TiAQyY1ovJ5pRaAHqvBTi2A8FkrY1ATuNyUhu")</f>
        <v/>
      </c>
      <c r="M49">
        <f>HYPERLINK("https://dexscreener.com/solana/Zu1wntdLK8e61JMyX6BCTYBMUKDdbkwtFtwLABepump?maker=DmNfdx3TiAQyY1ovJ5pRaAHqvBTi2A8FkrY1ATuNyUhu","https://dexscreener.com/solana/Zu1wntdLK8e61JMyX6BCTYBMUKDdbkwtFtwLABepump?maker=DmNfdx3TiAQyY1ovJ5pRaAHqvBTi2A8FkrY1ATuNyUhu")</f>
        <v/>
      </c>
    </row>
    <row r="50">
      <c r="A50" t="inlineStr">
        <is>
          <t>8gfRYdxLxUbRBWrff6MR9QH6ZKPb4NYszcBWnNjBX6DW</t>
        </is>
      </c>
      <c r="B50" t="inlineStr">
        <is>
          <t>unknown_8gfR</t>
        </is>
      </c>
      <c r="C50" t="n">
        <v>1</v>
      </c>
      <c r="D50" t="n">
        <v>-0.902</v>
      </c>
      <c r="E50" t="n">
        <v>-0.31</v>
      </c>
      <c r="F50" t="n">
        <v>2.94</v>
      </c>
      <c r="G50" t="n">
        <v>1.68</v>
      </c>
      <c r="H50" t="n">
        <v>1</v>
      </c>
      <c r="I50" t="n">
        <v>1</v>
      </c>
      <c r="J50" t="n">
        <v>-1</v>
      </c>
      <c r="K50" t="n">
        <v>-1</v>
      </c>
      <c r="L50">
        <f>HYPERLINK("https://www.defined.fi/sol/8gfRYdxLxUbRBWrff6MR9QH6ZKPb4NYszcBWnNjBX6DW?maker=DmNfdx3TiAQyY1ovJ5pRaAHqvBTi2A8FkrY1ATuNyUhu","https://www.defined.fi/sol/8gfRYdxLxUbRBWrff6MR9QH6ZKPb4NYszcBWnNjBX6DW?maker=DmNfdx3TiAQyY1ovJ5pRaAHqvBTi2A8FkrY1ATuNyUhu")</f>
        <v/>
      </c>
      <c r="M50">
        <f>HYPERLINK("https://dexscreener.com/solana/8gfRYdxLxUbRBWrff6MR9QH6ZKPb4NYszcBWnNjBX6DW?maker=DmNfdx3TiAQyY1ovJ5pRaAHqvBTi2A8FkrY1ATuNyUhu","https://dexscreener.com/solana/8gfRYdxLxUbRBWrff6MR9QH6ZKPb4NYszcBWnNjBX6DW?maker=DmNfdx3TiAQyY1ovJ5pRaAHqvBTi2A8FkrY1ATuNyUhu")</f>
        <v/>
      </c>
    </row>
    <row r="51">
      <c r="A51" t="inlineStr">
        <is>
          <t>9qriMjPPAJTMCtfQnz7Mo9BsV2jAWTr2ff7yc3JWpump</t>
        </is>
      </c>
      <c r="B51" t="inlineStr">
        <is>
          <t>unknown_9qri</t>
        </is>
      </c>
      <c r="C51" t="n">
        <v>1</v>
      </c>
      <c r="D51" t="n">
        <v>1.88</v>
      </c>
      <c r="E51" t="n">
        <v>1.28</v>
      </c>
      <c r="F51" t="n">
        <v>1.47</v>
      </c>
      <c r="G51" t="n">
        <v>3.35</v>
      </c>
      <c r="H51" t="n">
        <v>2</v>
      </c>
      <c r="I51" t="n">
        <v>1</v>
      </c>
      <c r="J51" t="n">
        <v>-1</v>
      </c>
      <c r="K51" t="n">
        <v>-1</v>
      </c>
      <c r="L51">
        <f>HYPERLINK("https://www.defined.fi/sol/9qriMjPPAJTMCtfQnz7Mo9BsV2jAWTr2ff7yc3JWpump?maker=DmNfdx3TiAQyY1ovJ5pRaAHqvBTi2A8FkrY1ATuNyUhu","https://www.defined.fi/sol/9qriMjPPAJTMCtfQnz7Mo9BsV2jAWTr2ff7yc3JWpump?maker=DmNfdx3TiAQyY1ovJ5pRaAHqvBTi2A8FkrY1ATuNyUhu")</f>
        <v/>
      </c>
      <c r="M51">
        <f>HYPERLINK("https://dexscreener.com/solana/9qriMjPPAJTMCtfQnz7Mo9BsV2jAWTr2ff7yc3JWpump?maker=DmNfdx3TiAQyY1ovJ5pRaAHqvBTi2A8FkrY1ATuNyUhu","https://dexscreener.com/solana/9qriMjPPAJTMCtfQnz7Mo9BsV2jAWTr2ff7yc3JWpump?maker=DmNfdx3TiAQyY1ovJ5pRaAHqvBTi2A8FkrY1ATuNyUhu")</f>
        <v/>
      </c>
    </row>
    <row r="52">
      <c r="A52" t="inlineStr">
        <is>
          <t>JBxJtmLhadopDRgJFSKfQ5wjYLMzRry79tsX574Rpump</t>
        </is>
      </c>
      <c r="B52" t="inlineStr">
        <is>
          <t>FART</t>
        </is>
      </c>
      <c r="C52" t="n">
        <v>1</v>
      </c>
      <c r="D52" t="n">
        <v>1.63</v>
      </c>
      <c r="E52" t="n">
        <v>1.64</v>
      </c>
      <c r="F52" t="n">
        <v>0.993</v>
      </c>
      <c r="G52" t="n">
        <v>2.63</v>
      </c>
      <c r="H52" t="n">
        <v>2</v>
      </c>
      <c r="I52" t="n">
        <v>2</v>
      </c>
      <c r="J52" t="n">
        <v>-1</v>
      </c>
      <c r="K52" t="n">
        <v>-1</v>
      </c>
      <c r="L52">
        <f>HYPERLINK("https://www.defined.fi/sol/JBxJtmLhadopDRgJFSKfQ5wjYLMzRry79tsX574Rpump?maker=DmNfdx3TiAQyY1ovJ5pRaAHqvBTi2A8FkrY1ATuNyUhu","https://www.defined.fi/sol/JBxJtmLhadopDRgJFSKfQ5wjYLMzRry79tsX574Rpump?maker=DmNfdx3TiAQyY1ovJ5pRaAHqvBTi2A8FkrY1ATuNyUhu")</f>
        <v/>
      </c>
      <c r="M52">
        <f>HYPERLINK("https://dexscreener.com/solana/JBxJtmLhadopDRgJFSKfQ5wjYLMzRry79tsX574Rpump?maker=DmNfdx3TiAQyY1ovJ5pRaAHqvBTi2A8FkrY1ATuNyUhu","https://dexscreener.com/solana/JBxJtmLhadopDRgJFSKfQ5wjYLMzRry79tsX574Rpump?maker=DmNfdx3TiAQyY1ovJ5pRaAHqvBTi2A8FkrY1ATuNyUhu")</f>
        <v/>
      </c>
    </row>
    <row r="53">
      <c r="A53" t="inlineStr">
        <is>
          <t>7rqzQjZGCx7h2PN6ApZVAgQVx26XCUYe6xQHpfBRYb81</t>
        </is>
      </c>
      <c r="B53" t="inlineStr">
        <is>
          <t>MMM</t>
        </is>
      </c>
      <c r="C53" t="n">
        <v>2</v>
      </c>
      <c r="D53" t="n">
        <v>-0.239</v>
      </c>
      <c r="E53" t="n">
        <v>-1</v>
      </c>
      <c r="F53" t="n">
        <v>0.958</v>
      </c>
      <c r="G53" t="n">
        <v>0.719</v>
      </c>
      <c r="H53" t="n">
        <v>2</v>
      </c>
      <c r="I53" t="n">
        <v>1</v>
      </c>
      <c r="J53" t="n">
        <v>-1</v>
      </c>
      <c r="K53" t="n">
        <v>-1</v>
      </c>
      <c r="L53">
        <f>HYPERLINK("https://www.defined.fi/sol/7rqzQjZGCx7h2PN6ApZVAgQVx26XCUYe6xQHpfBRYb81?maker=DmNfdx3TiAQyY1ovJ5pRaAHqvBTi2A8FkrY1ATuNyUhu","https://www.defined.fi/sol/7rqzQjZGCx7h2PN6ApZVAgQVx26XCUYe6xQHpfBRYb81?maker=DmNfdx3TiAQyY1ovJ5pRaAHqvBTi2A8FkrY1ATuNyUhu")</f>
        <v/>
      </c>
      <c r="M53">
        <f>HYPERLINK("https://dexscreener.com/solana/7rqzQjZGCx7h2PN6ApZVAgQVx26XCUYe6xQHpfBRYb81?maker=DmNfdx3TiAQyY1ovJ5pRaAHqvBTi2A8FkrY1ATuNyUhu","https://dexscreener.com/solana/7rqzQjZGCx7h2PN6ApZVAgQVx26XCUYe6xQHpfBRYb81?maker=DmNfdx3TiAQyY1ovJ5pRaAHqvBTi2A8FkrY1ATuNyUhu")</f>
        <v/>
      </c>
    </row>
    <row r="54">
      <c r="A54" t="inlineStr">
        <is>
          <t>3VviQk6Ssoc4aVJNi2vwf31W1ambe28oLCW3hp7epump</t>
        </is>
      </c>
      <c r="B54" t="inlineStr">
        <is>
          <t>FRODO</t>
        </is>
      </c>
      <c r="C54" t="n">
        <v>2</v>
      </c>
      <c r="D54" t="n">
        <v>-5.72</v>
      </c>
      <c r="E54" t="n">
        <v>-0.92</v>
      </c>
      <c r="F54" t="n">
        <v>6.25</v>
      </c>
      <c r="G54" t="n">
        <v>0.528</v>
      </c>
      <c r="H54" t="n">
        <v>4</v>
      </c>
      <c r="I54" t="n">
        <v>1</v>
      </c>
      <c r="J54" t="n">
        <v>-1</v>
      </c>
      <c r="K54" t="n">
        <v>-1</v>
      </c>
      <c r="L54">
        <f>HYPERLINK("https://www.defined.fi/sol/3VviQk6Ssoc4aVJNi2vwf31W1ambe28oLCW3hp7epump?maker=DmNfdx3TiAQyY1ovJ5pRaAHqvBTi2A8FkrY1ATuNyUhu","https://www.defined.fi/sol/3VviQk6Ssoc4aVJNi2vwf31W1ambe28oLCW3hp7epump?maker=DmNfdx3TiAQyY1ovJ5pRaAHqvBTi2A8FkrY1ATuNyUhu")</f>
        <v/>
      </c>
      <c r="M54">
        <f>HYPERLINK("https://dexscreener.com/solana/3VviQk6Ssoc4aVJNi2vwf31W1ambe28oLCW3hp7epump?maker=DmNfdx3TiAQyY1ovJ5pRaAHqvBTi2A8FkrY1ATuNyUhu","https://dexscreener.com/solana/3VviQk6Ssoc4aVJNi2vwf31W1ambe28oLCW3hp7epump?maker=DmNfdx3TiAQyY1ovJ5pRaAHqvBTi2A8FkrY1ATuNyUhu")</f>
        <v/>
      </c>
    </row>
    <row r="55">
      <c r="A55" t="inlineStr">
        <is>
          <t>4bnuQVbrEcYYUqSJeSjbddyLmCGKyVGzAMqvtPu3pump</t>
        </is>
      </c>
      <c r="B55" t="inlineStr">
        <is>
          <t>Skull</t>
        </is>
      </c>
      <c r="C55" t="n">
        <v>2</v>
      </c>
      <c r="D55" t="n">
        <v>0.381</v>
      </c>
      <c r="E55" t="n">
        <v>0.28</v>
      </c>
      <c r="F55" t="n">
        <v>1.35</v>
      </c>
      <c r="G55" t="n">
        <v>1.73</v>
      </c>
      <c r="H55" t="n">
        <v>4</v>
      </c>
      <c r="I55" t="n">
        <v>2</v>
      </c>
      <c r="J55" t="n">
        <v>-1</v>
      </c>
      <c r="K55" t="n">
        <v>-1</v>
      </c>
      <c r="L55">
        <f>HYPERLINK("https://www.defined.fi/sol/4bnuQVbrEcYYUqSJeSjbddyLmCGKyVGzAMqvtPu3pump?maker=DmNfdx3TiAQyY1ovJ5pRaAHqvBTi2A8FkrY1ATuNyUhu","https://www.defined.fi/sol/4bnuQVbrEcYYUqSJeSjbddyLmCGKyVGzAMqvtPu3pump?maker=DmNfdx3TiAQyY1ovJ5pRaAHqvBTi2A8FkrY1ATuNyUhu")</f>
        <v/>
      </c>
      <c r="M55">
        <f>HYPERLINK("https://dexscreener.com/solana/4bnuQVbrEcYYUqSJeSjbddyLmCGKyVGzAMqvtPu3pump?maker=DmNfdx3TiAQyY1ovJ5pRaAHqvBTi2A8FkrY1ATuNyUhu","https://dexscreener.com/solana/4bnuQVbrEcYYUqSJeSjbddyLmCGKyVGzAMqvtPu3pump?maker=DmNfdx3TiAQyY1ovJ5pRaAHqvBTi2A8FkrY1ATuNyUhu")</f>
        <v/>
      </c>
    </row>
    <row r="56">
      <c r="A56" t="inlineStr">
        <is>
          <t>2J1iS9awQkhjrpUqmTBWtP1EyopH5H7G5wJ7pCQHpump</t>
        </is>
      </c>
      <c r="B56" t="inlineStr">
        <is>
          <t>ICK</t>
        </is>
      </c>
      <c r="C56" t="n">
        <v>2</v>
      </c>
      <c r="D56" t="n">
        <v>-1.02</v>
      </c>
      <c r="E56" t="n">
        <v>-0.35</v>
      </c>
      <c r="F56" t="n">
        <v>2.87</v>
      </c>
      <c r="G56" t="n">
        <v>1.85</v>
      </c>
      <c r="H56" t="n">
        <v>1</v>
      </c>
      <c r="I56" t="n">
        <v>1</v>
      </c>
      <c r="J56" t="n">
        <v>-1</v>
      </c>
      <c r="K56" t="n">
        <v>-1</v>
      </c>
      <c r="L56">
        <f>HYPERLINK("https://www.defined.fi/sol/2J1iS9awQkhjrpUqmTBWtP1EyopH5H7G5wJ7pCQHpump?maker=DmNfdx3TiAQyY1ovJ5pRaAHqvBTi2A8FkrY1ATuNyUhu","https://www.defined.fi/sol/2J1iS9awQkhjrpUqmTBWtP1EyopH5H7G5wJ7pCQHpump?maker=DmNfdx3TiAQyY1ovJ5pRaAHqvBTi2A8FkrY1ATuNyUhu")</f>
        <v/>
      </c>
      <c r="M56">
        <f>HYPERLINK("https://dexscreener.com/solana/2J1iS9awQkhjrpUqmTBWtP1EyopH5H7G5wJ7pCQHpump?maker=DmNfdx3TiAQyY1ovJ5pRaAHqvBTi2A8FkrY1ATuNyUhu","https://dexscreener.com/solana/2J1iS9awQkhjrpUqmTBWtP1EyopH5H7G5wJ7pCQHpump?maker=DmNfdx3TiAQyY1ovJ5pRaAHqvBTi2A8FkrY1ATuNyUhu")</f>
        <v/>
      </c>
    </row>
    <row r="57">
      <c r="A57" t="inlineStr">
        <is>
          <t>AXgfmnMwnkbfMdpXqXMn6oJCQ7sQKvX2PmkXfJSRpump</t>
        </is>
      </c>
      <c r="B57" t="inlineStr">
        <is>
          <t>YUD</t>
        </is>
      </c>
      <c r="C57" t="n">
        <v>2</v>
      </c>
      <c r="D57" t="n">
        <v>-0.062</v>
      </c>
      <c r="E57" t="n">
        <v>-0.03</v>
      </c>
      <c r="F57" t="n">
        <v>1.92</v>
      </c>
      <c r="G57" t="n">
        <v>1.86</v>
      </c>
      <c r="H57" t="n">
        <v>1</v>
      </c>
      <c r="I57" t="n">
        <v>1</v>
      </c>
      <c r="J57" t="n">
        <v>-1</v>
      </c>
      <c r="K57" t="n">
        <v>-1</v>
      </c>
      <c r="L57">
        <f>HYPERLINK("https://www.defined.fi/sol/AXgfmnMwnkbfMdpXqXMn6oJCQ7sQKvX2PmkXfJSRpump?maker=DmNfdx3TiAQyY1ovJ5pRaAHqvBTi2A8FkrY1ATuNyUhu","https://www.defined.fi/sol/AXgfmnMwnkbfMdpXqXMn6oJCQ7sQKvX2PmkXfJSRpump?maker=DmNfdx3TiAQyY1ovJ5pRaAHqvBTi2A8FkrY1ATuNyUhu")</f>
        <v/>
      </c>
      <c r="M57">
        <f>HYPERLINK("https://dexscreener.com/solana/AXgfmnMwnkbfMdpXqXMn6oJCQ7sQKvX2PmkXfJSRpump?maker=DmNfdx3TiAQyY1ovJ5pRaAHqvBTi2A8FkrY1ATuNyUhu","https://dexscreener.com/solana/AXgfmnMwnkbfMdpXqXMn6oJCQ7sQKvX2PmkXfJSRpump?maker=DmNfdx3TiAQyY1ovJ5pRaAHqvBTi2A8FkrY1ATuNyUhu")</f>
        <v/>
      </c>
    </row>
    <row r="58">
      <c r="A58" t="inlineStr">
        <is>
          <t>4aXBgz6gWMWu9CK8UUHNsBUcF3CXxy9TwSF4fwGmpump</t>
        </is>
      </c>
      <c r="B58" t="inlineStr">
        <is>
          <t>Birb</t>
        </is>
      </c>
      <c r="C58" t="n">
        <v>2</v>
      </c>
      <c r="D58" t="n">
        <v>4.37</v>
      </c>
      <c r="E58" t="n">
        <v>1.53</v>
      </c>
      <c r="F58" t="n">
        <v>2.85</v>
      </c>
      <c r="G58" t="n">
        <v>7.23</v>
      </c>
      <c r="H58" t="n">
        <v>3</v>
      </c>
      <c r="I58" t="n">
        <v>4</v>
      </c>
      <c r="J58" t="n">
        <v>-1</v>
      </c>
      <c r="K58" t="n">
        <v>-1</v>
      </c>
      <c r="L58">
        <f>HYPERLINK("https://www.defined.fi/sol/4aXBgz6gWMWu9CK8UUHNsBUcF3CXxy9TwSF4fwGmpump?maker=DmNfdx3TiAQyY1ovJ5pRaAHqvBTi2A8FkrY1ATuNyUhu","https://www.defined.fi/sol/4aXBgz6gWMWu9CK8UUHNsBUcF3CXxy9TwSF4fwGmpump?maker=DmNfdx3TiAQyY1ovJ5pRaAHqvBTi2A8FkrY1ATuNyUhu")</f>
        <v/>
      </c>
      <c r="M58">
        <f>HYPERLINK("https://dexscreener.com/solana/4aXBgz6gWMWu9CK8UUHNsBUcF3CXxy9TwSF4fwGmpump?maker=DmNfdx3TiAQyY1ovJ5pRaAHqvBTi2A8FkrY1ATuNyUhu","https://dexscreener.com/solana/4aXBgz6gWMWu9CK8UUHNsBUcF3CXxy9TwSF4fwGmpump?maker=DmNfdx3TiAQyY1ovJ5pRaAHqvBTi2A8FkrY1ATuNyUhu")</f>
        <v/>
      </c>
    </row>
    <row r="59">
      <c r="A59" t="inlineStr">
        <is>
          <t>8ogFj3WNSfLB7mQGniZrtwJTd7wkriV1Y9R1r9Aupump</t>
        </is>
      </c>
      <c r="B59" t="inlineStr">
        <is>
          <t>go2dog</t>
        </is>
      </c>
      <c r="C59" t="n">
        <v>2</v>
      </c>
      <c r="D59" t="n">
        <v>-0.892</v>
      </c>
      <c r="E59" t="n">
        <v>-1</v>
      </c>
      <c r="F59" t="n">
        <v>1.07</v>
      </c>
      <c r="G59" t="n">
        <v>0.182</v>
      </c>
      <c r="H59" t="n">
        <v>2</v>
      </c>
      <c r="I59" t="n">
        <v>1</v>
      </c>
      <c r="J59" t="n">
        <v>-1</v>
      </c>
      <c r="K59" t="n">
        <v>-1</v>
      </c>
      <c r="L59">
        <f>HYPERLINK("https://www.defined.fi/sol/8ogFj3WNSfLB7mQGniZrtwJTd7wkriV1Y9R1r9Aupump?maker=DmNfdx3TiAQyY1ovJ5pRaAHqvBTi2A8FkrY1ATuNyUhu","https://www.defined.fi/sol/8ogFj3WNSfLB7mQGniZrtwJTd7wkriV1Y9R1r9Aupump?maker=DmNfdx3TiAQyY1ovJ5pRaAHqvBTi2A8FkrY1ATuNyUhu")</f>
        <v/>
      </c>
      <c r="M59">
        <f>HYPERLINK("https://dexscreener.com/solana/8ogFj3WNSfLB7mQGniZrtwJTd7wkriV1Y9R1r9Aupump?maker=DmNfdx3TiAQyY1ovJ5pRaAHqvBTi2A8FkrY1ATuNyUhu","https://dexscreener.com/solana/8ogFj3WNSfLB7mQGniZrtwJTd7wkriV1Y9R1r9Aupump?maker=DmNfdx3TiAQyY1ovJ5pRaAHqvBTi2A8FkrY1ATuNyUhu")</f>
        <v/>
      </c>
    </row>
    <row r="60">
      <c r="A60" t="inlineStr">
        <is>
          <t>5j2sn474JVJh2Emy2oUQGsaQQaBD2SVSt9GuQ69Jpump</t>
        </is>
      </c>
      <c r="B60" t="inlineStr">
        <is>
          <t>LuisSimo</t>
        </is>
      </c>
      <c r="C60" t="n">
        <v>2</v>
      </c>
      <c r="D60" t="n">
        <v>-0.437</v>
      </c>
      <c r="E60" t="n">
        <v>-0.47</v>
      </c>
      <c r="F60" t="n">
        <v>0.9320000000000001</v>
      </c>
      <c r="G60" t="n">
        <v>0.495</v>
      </c>
      <c r="H60" t="n">
        <v>1</v>
      </c>
      <c r="I60" t="n">
        <v>1</v>
      </c>
      <c r="J60" t="n">
        <v>-1</v>
      </c>
      <c r="K60" t="n">
        <v>-1</v>
      </c>
      <c r="L60">
        <f>HYPERLINK("https://www.defined.fi/sol/5j2sn474JVJh2Emy2oUQGsaQQaBD2SVSt9GuQ69Jpump?maker=DmNfdx3TiAQyY1ovJ5pRaAHqvBTi2A8FkrY1ATuNyUhu","https://www.defined.fi/sol/5j2sn474JVJh2Emy2oUQGsaQQaBD2SVSt9GuQ69Jpump?maker=DmNfdx3TiAQyY1ovJ5pRaAHqvBTi2A8FkrY1ATuNyUhu")</f>
        <v/>
      </c>
      <c r="M60">
        <f>HYPERLINK("https://dexscreener.com/solana/5j2sn474JVJh2Emy2oUQGsaQQaBD2SVSt9GuQ69Jpump?maker=DmNfdx3TiAQyY1ovJ5pRaAHqvBTi2A8FkrY1ATuNyUhu","https://dexscreener.com/solana/5j2sn474JVJh2Emy2oUQGsaQQaBD2SVSt9GuQ69Jpump?maker=DmNfdx3TiAQyY1ovJ5pRaAHqvBTi2A8FkrY1ATuNyUhu")</f>
        <v/>
      </c>
    </row>
    <row r="61">
      <c r="A61" t="inlineStr">
        <is>
          <t>9GmVDNWXEEE88nZbUgUyYjCqdy9VHsRx9FU7HnLCpump</t>
        </is>
      </c>
      <c r="B61" t="inlineStr">
        <is>
          <t>jerzy</t>
        </is>
      </c>
      <c r="C61" t="n">
        <v>2</v>
      </c>
      <c r="D61" t="n">
        <v>-0.058</v>
      </c>
      <c r="E61" t="n">
        <v>-1</v>
      </c>
      <c r="F61" t="n">
        <v>0.194</v>
      </c>
      <c r="G61" t="n">
        <v>0.137</v>
      </c>
      <c r="H61" t="n">
        <v>1</v>
      </c>
      <c r="I61" t="n">
        <v>1</v>
      </c>
      <c r="J61" t="n">
        <v>-1</v>
      </c>
      <c r="K61" t="n">
        <v>-1</v>
      </c>
      <c r="L61">
        <f>HYPERLINK("https://www.defined.fi/sol/9GmVDNWXEEE88nZbUgUyYjCqdy9VHsRx9FU7HnLCpump?maker=DmNfdx3TiAQyY1ovJ5pRaAHqvBTi2A8FkrY1ATuNyUhu","https://www.defined.fi/sol/9GmVDNWXEEE88nZbUgUyYjCqdy9VHsRx9FU7HnLCpump?maker=DmNfdx3TiAQyY1ovJ5pRaAHqvBTi2A8FkrY1ATuNyUhu")</f>
        <v/>
      </c>
      <c r="M61">
        <f>HYPERLINK("https://dexscreener.com/solana/9GmVDNWXEEE88nZbUgUyYjCqdy9VHsRx9FU7HnLCpump?maker=DmNfdx3TiAQyY1ovJ5pRaAHqvBTi2A8FkrY1ATuNyUhu","https://dexscreener.com/solana/9GmVDNWXEEE88nZbUgUyYjCqdy9VHsRx9FU7HnLCpump?maker=DmNfdx3TiAQyY1ovJ5pRaAHqvBTi2A8FkrY1ATuNyUhu")</f>
        <v/>
      </c>
    </row>
    <row r="62">
      <c r="A62" t="inlineStr">
        <is>
          <t>BbA69NPAfzgAYMoFqaTkgbaB43xPiHRykQhn4iVtpump</t>
        </is>
      </c>
      <c r="B62" t="inlineStr">
        <is>
          <t>xx</t>
        </is>
      </c>
      <c r="C62" t="n">
        <v>2</v>
      </c>
      <c r="D62" t="n">
        <v>-0.187</v>
      </c>
      <c r="E62" t="n">
        <v>-0.65</v>
      </c>
      <c r="F62" t="n">
        <v>0.288</v>
      </c>
      <c r="G62" t="n">
        <v>0.101</v>
      </c>
      <c r="H62" t="n">
        <v>2</v>
      </c>
      <c r="I62" t="n">
        <v>1</v>
      </c>
      <c r="J62" t="n">
        <v>-1</v>
      </c>
      <c r="K62" t="n">
        <v>-1</v>
      </c>
      <c r="L62">
        <f>HYPERLINK("https://www.defined.fi/sol/BbA69NPAfzgAYMoFqaTkgbaB43xPiHRykQhn4iVtpump?maker=DmNfdx3TiAQyY1ovJ5pRaAHqvBTi2A8FkrY1ATuNyUhu","https://www.defined.fi/sol/BbA69NPAfzgAYMoFqaTkgbaB43xPiHRykQhn4iVtpump?maker=DmNfdx3TiAQyY1ovJ5pRaAHqvBTi2A8FkrY1ATuNyUhu")</f>
        <v/>
      </c>
      <c r="M62">
        <f>HYPERLINK("https://dexscreener.com/solana/BbA69NPAfzgAYMoFqaTkgbaB43xPiHRykQhn4iVtpump?maker=DmNfdx3TiAQyY1ovJ5pRaAHqvBTi2A8FkrY1ATuNyUhu","https://dexscreener.com/solana/BbA69NPAfzgAYMoFqaTkgbaB43xPiHRykQhn4iVtpump?maker=DmNfdx3TiAQyY1ovJ5pRaAHqvBTi2A8FkrY1ATuNyUhu")</f>
        <v/>
      </c>
    </row>
    <row r="63">
      <c r="A63" t="inlineStr">
        <is>
          <t>8b8rRcakgXTgA2YG7BM1TkXxyTFJcbVm8czC5BSrpump</t>
        </is>
      </c>
      <c r="B63" t="inlineStr">
        <is>
          <t>Z3RO</t>
        </is>
      </c>
      <c r="C63" t="n">
        <v>2</v>
      </c>
      <c r="D63" t="n">
        <v>-0.338</v>
      </c>
      <c r="E63" t="n">
        <v>-1</v>
      </c>
      <c r="F63" t="n">
        <v>0.474</v>
      </c>
      <c r="G63" t="n">
        <v>0.136</v>
      </c>
      <c r="H63" t="n">
        <v>1</v>
      </c>
      <c r="I63" t="n">
        <v>1</v>
      </c>
      <c r="J63" t="n">
        <v>-1</v>
      </c>
      <c r="K63" t="n">
        <v>-1</v>
      </c>
      <c r="L63">
        <f>HYPERLINK("https://www.defined.fi/sol/8b8rRcakgXTgA2YG7BM1TkXxyTFJcbVm8czC5BSrpump?maker=DmNfdx3TiAQyY1ovJ5pRaAHqvBTi2A8FkrY1ATuNyUhu","https://www.defined.fi/sol/8b8rRcakgXTgA2YG7BM1TkXxyTFJcbVm8czC5BSrpump?maker=DmNfdx3TiAQyY1ovJ5pRaAHqvBTi2A8FkrY1ATuNyUhu")</f>
        <v/>
      </c>
      <c r="M63">
        <f>HYPERLINK("https://dexscreener.com/solana/8b8rRcakgXTgA2YG7BM1TkXxyTFJcbVm8czC5BSrpump?maker=DmNfdx3TiAQyY1ovJ5pRaAHqvBTi2A8FkrY1ATuNyUhu","https://dexscreener.com/solana/8b8rRcakgXTgA2YG7BM1TkXxyTFJcbVm8czC5BSrpump?maker=DmNfdx3TiAQyY1ovJ5pRaAHqvBTi2A8FkrY1ATuNyUhu")</f>
        <v/>
      </c>
    </row>
    <row r="64">
      <c r="A64" t="inlineStr">
        <is>
          <t>8ioGEHaNUndSivbmH2FHtEjyRehTruPJPDrGftZRpump</t>
        </is>
      </c>
      <c r="B64" t="inlineStr">
        <is>
          <t>Shadow</t>
        </is>
      </c>
      <c r="C64" t="n">
        <v>2</v>
      </c>
      <c r="D64" t="n">
        <v>-1.78</v>
      </c>
      <c r="E64" t="n">
        <v>-0.27</v>
      </c>
      <c r="F64" t="n">
        <v>6.67</v>
      </c>
      <c r="G64" t="n">
        <v>4.5</v>
      </c>
      <c r="H64" t="n">
        <v>2</v>
      </c>
      <c r="I64" t="n">
        <v>1</v>
      </c>
      <c r="J64" t="n">
        <v>-1</v>
      </c>
      <c r="K64" t="n">
        <v>-1</v>
      </c>
      <c r="L64">
        <f>HYPERLINK("https://www.defined.fi/sol/8ioGEHaNUndSivbmH2FHtEjyRehTruPJPDrGftZRpump?maker=DmNfdx3TiAQyY1ovJ5pRaAHqvBTi2A8FkrY1ATuNyUhu","https://www.defined.fi/sol/8ioGEHaNUndSivbmH2FHtEjyRehTruPJPDrGftZRpump?maker=DmNfdx3TiAQyY1ovJ5pRaAHqvBTi2A8FkrY1ATuNyUhu")</f>
        <v/>
      </c>
      <c r="M64">
        <f>HYPERLINK("https://dexscreener.com/solana/8ioGEHaNUndSivbmH2FHtEjyRehTruPJPDrGftZRpump?maker=DmNfdx3TiAQyY1ovJ5pRaAHqvBTi2A8FkrY1ATuNyUhu","https://dexscreener.com/solana/8ioGEHaNUndSivbmH2FHtEjyRehTruPJPDrGftZRpump?maker=DmNfdx3TiAQyY1ovJ5pRaAHqvBTi2A8FkrY1ATuNyUhu")</f>
        <v/>
      </c>
    </row>
    <row r="65">
      <c r="A65" t="inlineStr">
        <is>
          <t>DBrKeuV9nsqW2Mda3Jz23Yp8n2jTYW2mD5KqgAkgpump</t>
        </is>
      </c>
      <c r="B65" t="inlineStr">
        <is>
          <t>PUPTARDIO</t>
        </is>
      </c>
      <c r="C65" t="n">
        <v>2</v>
      </c>
      <c r="D65" t="n">
        <v>-2.58</v>
      </c>
      <c r="E65" t="n">
        <v>-0.9</v>
      </c>
      <c r="F65" t="n">
        <v>2.86</v>
      </c>
      <c r="G65" t="n">
        <v>0</v>
      </c>
      <c r="H65" t="n">
        <v>2</v>
      </c>
      <c r="I65" t="n">
        <v>0</v>
      </c>
      <c r="J65" t="n">
        <v>-1</v>
      </c>
      <c r="K65" t="n">
        <v>-1</v>
      </c>
      <c r="L65">
        <f>HYPERLINK("https://www.defined.fi/sol/DBrKeuV9nsqW2Mda3Jz23Yp8n2jTYW2mD5KqgAkgpump?maker=DmNfdx3TiAQyY1ovJ5pRaAHqvBTi2A8FkrY1ATuNyUhu","https://www.defined.fi/sol/DBrKeuV9nsqW2Mda3Jz23Yp8n2jTYW2mD5KqgAkgpump?maker=DmNfdx3TiAQyY1ovJ5pRaAHqvBTi2A8FkrY1ATuNyUhu")</f>
        <v/>
      </c>
      <c r="M65">
        <f>HYPERLINK("https://dexscreener.com/solana/DBrKeuV9nsqW2Mda3Jz23Yp8n2jTYW2mD5KqgAkgpump?maker=DmNfdx3TiAQyY1ovJ5pRaAHqvBTi2A8FkrY1ATuNyUhu","https://dexscreener.com/solana/DBrKeuV9nsqW2Mda3Jz23Yp8n2jTYW2mD5KqgAkgpump?maker=DmNfdx3TiAQyY1ovJ5pRaAHqvBTi2A8FkrY1ATuNyUhu")</f>
        <v/>
      </c>
    </row>
    <row r="66">
      <c r="A66" t="inlineStr">
        <is>
          <t>2z2xpTnz6Nm15EygLDT4LToFe9bLmnmcoDPRMCP3pump</t>
        </is>
      </c>
      <c r="B66" t="inlineStr">
        <is>
          <t>AP</t>
        </is>
      </c>
      <c r="C66" t="n">
        <v>2</v>
      </c>
      <c r="D66" t="n">
        <v>-1.64</v>
      </c>
      <c r="E66" t="n">
        <v>-0.86</v>
      </c>
      <c r="F66" t="n">
        <v>1.91</v>
      </c>
      <c r="G66" t="n">
        <v>0</v>
      </c>
      <c r="H66" t="n">
        <v>1</v>
      </c>
      <c r="I66" t="n">
        <v>0</v>
      </c>
      <c r="J66" t="n">
        <v>-1</v>
      </c>
      <c r="K66" t="n">
        <v>-1</v>
      </c>
      <c r="L66">
        <f>HYPERLINK("https://www.defined.fi/sol/2z2xpTnz6Nm15EygLDT4LToFe9bLmnmcoDPRMCP3pump?maker=DmNfdx3TiAQyY1ovJ5pRaAHqvBTi2A8FkrY1ATuNyUhu","https://www.defined.fi/sol/2z2xpTnz6Nm15EygLDT4LToFe9bLmnmcoDPRMCP3pump?maker=DmNfdx3TiAQyY1ovJ5pRaAHqvBTi2A8FkrY1ATuNyUhu")</f>
        <v/>
      </c>
      <c r="M66">
        <f>HYPERLINK("https://dexscreener.com/solana/2z2xpTnz6Nm15EygLDT4LToFe9bLmnmcoDPRMCP3pump?maker=DmNfdx3TiAQyY1ovJ5pRaAHqvBTi2A8FkrY1ATuNyUhu","https://dexscreener.com/solana/2z2xpTnz6Nm15EygLDT4LToFe9bLmnmcoDPRMCP3pump?maker=DmNfdx3TiAQyY1ovJ5pRaAHqvBTi2A8FkrY1ATuNyUhu")</f>
        <v/>
      </c>
    </row>
    <row r="67">
      <c r="A67" t="inlineStr">
        <is>
          <t>AKonhzGR3HyU9U6tyQGHaKcvLzbSginhD36SH8xZpump</t>
        </is>
      </c>
      <c r="B67" t="inlineStr">
        <is>
          <t>mowgli</t>
        </is>
      </c>
      <c r="C67" t="n">
        <v>2</v>
      </c>
      <c r="D67" t="n">
        <v>-7.43</v>
      </c>
      <c r="E67" t="n">
        <v>-0.78</v>
      </c>
      <c r="F67" t="n">
        <v>9.550000000000001</v>
      </c>
      <c r="G67" t="n">
        <v>2.12</v>
      </c>
      <c r="H67" t="n">
        <v>1</v>
      </c>
      <c r="I67" t="n">
        <v>1</v>
      </c>
      <c r="J67" t="n">
        <v>-1</v>
      </c>
      <c r="K67" t="n">
        <v>-1</v>
      </c>
      <c r="L67">
        <f>HYPERLINK("https://www.defined.fi/sol/AKonhzGR3HyU9U6tyQGHaKcvLzbSginhD36SH8xZpump?maker=DmNfdx3TiAQyY1ovJ5pRaAHqvBTi2A8FkrY1ATuNyUhu","https://www.defined.fi/sol/AKonhzGR3HyU9U6tyQGHaKcvLzbSginhD36SH8xZpump?maker=DmNfdx3TiAQyY1ovJ5pRaAHqvBTi2A8FkrY1ATuNyUhu")</f>
        <v/>
      </c>
      <c r="M67">
        <f>HYPERLINK("https://dexscreener.com/solana/AKonhzGR3HyU9U6tyQGHaKcvLzbSginhD36SH8xZpump?maker=DmNfdx3TiAQyY1ovJ5pRaAHqvBTi2A8FkrY1ATuNyUhu","https://dexscreener.com/solana/AKonhzGR3HyU9U6tyQGHaKcvLzbSginhD36SH8xZpump?maker=DmNfdx3TiAQyY1ovJ5pRaAHqvBTi2A8FkrY1ATuNyUhu")</f>
        <v/>
      </c>
    </row>
    <row r="68">
      <c r="A68" t="inlineStr">
        <is>
          <t>DR62qNTkq4t1BzFMARsvs2XyvwVHZwN1oh9sYshLpump</t>
        </is>
      </c>
      <c r="B68" t="inlineStr">
        <is>
          <t>Romeo</t>
        </is>
      </c>
      <c r="C68" t="n">
        <v>2</v>
      </c>
      <c r="D68" t="n">
        <v>-7.27</v>
      </c>
      <c r="E68" t="n">
        <v>-0.76</v>
      </c>
      <c r="F68" t="n">
        <v>9.58</v>
      </c>
      <c r="G68" t="n">
        <v>2.31</v>
      </c>
      <c r="H68" t="n">
        <v>1</v>
      </c>
      <c r="I68" t="n">
        <v>1</v>
      </c>
      <c r="J68" t="n">
        <v>-1</v>
      </c>
      <c r="K68" t="n">
        <v>-1</v>
      </c>
      <c r="L68">
        <f>HYPERLINK("https://www.defined.fi/sol/DR62qNTkq4t1BzFMARsvs2XyvwVHZwN1oh9sYshLpump?maker=DmNfdx3TiAQyY1ovJ5pRaAHqvBTi2A8FkrY1ATuNyUhu","https://www.defined.fi/sol/DR62qNTkq4t1BzFMARsvs2XyvwVHZwN1oh9sYshLpump?maker=DmNfdx3TiAQyY1ovJ5pRaAHqvBTi2A8FkrY1ATuNyUhu")</f>
        <v/>
      </c>
      <c r="M68">
        <f>HYPERLINK("https://dexscreener.com/solana/DR62qNTkq4t1BzFMARsvs2XyvwVHZwN1oh9sYshLpump?maker=DmNfdx3TiAQyY1ovJ5pRaAHqvBTi2A8FkrY1ATuNyUhu","https://dexscreener.com/solana/DR62qNTkq4t1BzFMARsvs2XyvwVHZwN1oh9sYshLpump?maker=DmNfdx3TiAQyY1ovJ5pRaAHqvBTi2A8FkrY1ATuNyUhu")</f>
        <v/>
      </c>
    </row>
    <row r="69">
      <c r="A69" t="inlineStr">
        <is>
          <t>9B4A2wwJWPtHKhvXYCr9qdP5FiSTmsQJcQtv9Ewipump</t>
        </is>
      </c>
      <c r="B69" t="inlineStr">
        <is>
          <t>MOCK</t>
        </is>
      </c>
      <c r="C69" t="n">
        <v>2</v>
      </c>
      <c r="D69" t="n">
        <v>0.183</v>
      </c>
      <c r="E69" t="n">
        <v>0.06</v>
      </c>
      <c r="F69" t="n">
        <v>2.87</v>
      </c>
      <c r="G69" t="n">
        <v>3.05</v>
      </c>
      <c r="H69" t="n">
        <v>1</v>
      </c>
      <c r="I69" t="n">
        <v>2</v>
      </c>
      <c r="J69" t="n">
        <v>-1</v>
      </c>
      <c r="K69" t="n">
        <v>-1</v>
      </c>
      <c r="L69">
        <f>HYPERLINK("https://www.defined.fi/sol/9B4A2wwJWPtHKhvXYCr9qdP5FiSTmsQJcQtv9Ewipump?maker=DmNfdx3TiAQyY1ovJ5pRaAHqvBTi2A8FkrY1ATuNyUhu","https://www.defined.fi/sol/9B4A2wwJWPtHKhvXYCr9qdP5FiSTmsQJcQtv9Ewipump?maker=DmNfdx3TiAQyY1ovJ5pRaAHqvBTi2A8FkrY1ATuNyUhu")</f>
        <v/>
      </c>
      <c r="M69">
        <f>HYPERLINK("https://dexscreener.com/solana/9B4A2wwJWPtHKhvXYCr9qdP5FiSTmsQJcQtv9Ewipump?maker=DmNfdx3TiAQyY1ovJ5pRaAHqvBTi2A8FkrY1ATuNyUhu","https://dexscreener.com/solana/9B4A2wwJWPtHKhvXYCr9qdP5FiSTmsQJcQtv9Ewipump?maker=DmNfdx3TiAQyY1ovJ5pRaAHqvBTi2A8FkrY1ATuNyUhu")</f>
        <v/>
      </c>
    </row>
    <row r="70">
      <c r="A70" t="inlineStr">
        <is>
          <t>5GUaHXMvnoNjcGef4qCYQNizMhPEprNRSxhrvQhopump</t>
        </is>
      </c>
      <c r="B70" t="inlineStr">
        <is>
          <t>BOWSER</t>
        </is>
      </c>
      <c r="C70" t="n">
        <v>2</v>
      </c>
      <c r="D70" t="n">
        <v>-1.66</v>
      </c>
      <c r="E70" t="n">
        <v>-0.87</v>
      </c>
      <c r="F70" t="n">
        <v>1.92</v>
      </c>
      <c r="G70" t="n">
        <v>0.255</v>
      </c>
      <c r="H70" t="n">
        <v>1</v>
      </c>
      <c r="I70" t="n">
        <v>1</v>
      </c>
      <c r="J70" t="n">
        <v>-1</v>
      </c>
      <c r="K70" t="n">
        <v>-1</v>
      </c>
      <c r="L70">
        <f>HYPERLINK("https://www.defined.fi/sol/5GUaHXMvnoNjcGef4qCYQNizMhPEprNRSxhrvQhopump?maker=DmNfdx3TiAQyY1ovJ5pRaAHqvBTi2A8FkrY1ATuNyUhu","https://www.defined.fi/sol/5GUaHXMvnoNjcGef4qCYQNizMhPEprNRSxhrvQhopump?maker=DmNfdx3TiAQyY1ovJ5pRaAHqvBTi2A8FkrY1ATuNyUhu")</f>
        <v/>
      </c>
      <c r="M70">
        <f>HYPERLINK("https://dexscreener.com/solana/5GUaHXMvnoNjcGef4qCYQNizMhPEprNRSxhrvQhopump?maker=DmNfdx3TiAQyY1ovJ5pRaAHqvBTi2A8FkrY1ATuNyUhu","https://dexscreener.com/solana/5GUaHXMvnoNjcGef4qCYQNizMhPEprNRSxhrvQhopump?maker=DmNfdx3TiAQyY1ovJ5pRaAHqvBTi2A8FkrY1ATuNyUhu")</f>
        <v/>
      </c>
    </row>
    <row r="71">
      <c r="A71" t="inlineStr">
        <is>
          <t>BN1CxJUYkPuURjeMU6AvUTZuxk6vqpKteJkhWmKPpump</t>
        </is>
      </c>
      <c r="B71" t="inlineStr">
        <is>
          <t>OI</t>
        </is>
      </c>
      <c r="C71" t="n">
        <v>2</v>
      </c>
      <c r="D71" t="n">
        <v>0.199</v>
      </c>
      <c r="E71" t="n">
        <v>0.21</v>
      </c>
      <c r="F71" t="n">
        <v>0.958</v>
      </c>
      <c r="G71" t="n">
        <v>1.09</v>
      </c>
      <c r="H71" t="n">
        <v>1</v>
      </c>
      <c r="I71" t="n">
        <v>1</v>
      </c>
      <c r="J71" t="n">
        <v>-1</v>
      </c>
      <c r="K71" t="n">
        <v>-1</v>
      </c>
      <c r="L71">
        <f>HYPERLINK("https://www.defined.fi/sol/BN1CxJUYkPuURjeMU6AvUTZuxk6vqpKteJkhWmKPpump?maker=DmNfdx3TiAQyY1ovJ5pRaAHqvBTi2A8FkrY1ATuNyUhu","https://www.defined.fi/sol/BN1CxJUYkPuURjeMU6AvUTZuxk6vqpKteJkhWmKPpump?maker=DmNfdx3TiAQyY1ovJ5pRaAHqvBTi2A8FkrY1ATuNyUhu")</f>
        <v/>
      </c>
      <c r="M71">
        <f>HYPERLINK("https://dexscreener.com/solana/BN1CxJUYkPuURjeMU6AvUTZuxk6vqpKteJkhWmKPpump?maker=DmNfdx3TiAQyY1ovJ5pRaAHqvBTi2A8FkrY1ATuNyUhu","https://dexscreener.com/solana/BN1CxJUYkPuURjeMU6AvUTZuxk6vqpKteJkhWmKPpump?maker=DmNfdx3TiAQyY1ovJ5pRaAHqvBTi2A8FkrY1ATuNyUhu")</f>
        <v/>
      </c>
    </row>
    <row r="72">
      <c r="A72" t="inlineStr">
        <is>
          <t>PD11M8MB8qQUAiWzyEK4JwfS8rt7Set6av6a5JYpump</t>
        </is>
      </c>
      <c r="B72" t="inlineStr">
        <is>
          <t>AICRYNODE</t>
        </is>
      </c>
      <c r="C72" t="n">
        <v>3</v>
      </c>
      <c r="D72" t="n">
        <v>55.21</v>
      </c>
      <c r="E72" t="n">
        <v>1.93</v>
      </c>
      <c r="F72" t="n">
        <v>28.59</v>
      </c>
      <c r="G72" t="n">
        <v>83.8</v>
      </c>
      <c r="H72" t="n">
        <v>4</v>
      </c>
      <c r="I72" t="n">
        <v>2</v>
      </c>
      <c r="J72" t="n">
        <v>-1</v>
      </c>
      <c r="K72" t="n">
        <v>-1</v>
      </c>
      <c r="L72">
        <f>HYPERLINK("https://www.defined.fi/sol/PD11M8MB8qQUAiWzyEK4JwfS8rt7Set6av6a5JYpump?maker=DmNfdx3TiAQyY1ovJ5pRaAHqvBTi2A8FkrY1ATuNyUhu","https://www.defined.fi/sol/PD11M8MB8qQUAiWzyEK4JwfS8rt7Set6av6a5JYpump?maker=DmNfdx3TiAQyY1ovJ5pRaAHqvBTi2A8FkrY1ATuNyUhu")</f>
        <v/>
      </c>
      <c r="M72">
        <f>HYPERLINK("https://dexscreener.com/solana/PD11M8MB8qQUAiWzyEK4JwfS8rt7Set6av6a5JYpump?maker=DmNfdx3TiAQyY1ovJ5pRaAHqvBTi2A8FkrY1ATuNyUhu","https://dexscreener.com/solana/PD11M8MB8qQUAiWzyEK4JwfS8rt7Set6av6a5JYpump?maker=DmNfdx3TiAQyY1ovJ5pRaAHqvBTi2A8FkrY1ATuNyUhu")</f>
        <v/>
      </c>
    </row>
    <row r="73">
      <c r="A73" t="inlineStr">
        <is>
          <t>AsmKCysufJvzLiMu5BXPn2ENsLx6DKsRSxstDk4Epump</t>
        </is>
      </c>
      <c r="B73" t="inlineStr">
        <is>
          <t>unknown_AsmK</t>
        </is>
      </c>
      <c r="C73" t="n">
        <v>3</v>
      </c>
      <c r="D73" t="n">
        <v>-0.614</v>
      </c>
      <c r="E73" t="n">
        <v>-0.13</v>
      </c>
      <c r="F73" t="n">
        <v>4.8</v>
      </c>
      <c r="G73" t="n">
        <v>4.18</v>
      </c>
      <c r="H73" t="n">
        <v>1</v>
      </c>
      <c r="I73" t="n">
        <v>1</v>
      </c>
      <c r="J73" t="n">
        <v>-1</v>
      </c>
      <c r="K73" t="n">
        <v>-1</v>
      </c>
      <c r="L73">
        <f>HYPERLINK("https://www.defined.fi/sol/AsmKCysufJvzLiMu5BXPn2ENsLx6DKsRSxstDk4Epump?maker=DmNfdx3TiAQyY1ovJ5pRaAHqvBTi2A8FkrY1ATuNyUhu","https://www.defined.fi/sol/AsmKCysufJvzLiMu5BXPn2ENsLx6DKsRSxstDk4Epump?maker=DmNfdx3TiAQyY1ovJ5pRaAHqvBTi2A8FkrY1ATuNyUhu")</f>
        <v/>
      </c>
      <c r="M73">
        <f>HYPERLINK("https://dexscreener.com/solana/AsmKCysufJvzLiMu5BXPn2ENsLx6DKsRSxstDk4Epump?maker=DmNfdx3TiAQyY1ovJ5pRaAHqvBTi2A8FkrY1ATuNyUhu","https://dexscreener.com/solana/AsmKCysufJvzLiMu5BXPn2ENsLx6DKsRSxstDk4Epump?maker=DmNfdx3TiAQyY1ovJ5pRaAHqvBTi2A8FkrY1ATuNyUhu")</f>
        <v/>
      </c>
    </row>
    <row r="74">
      <c r="A74" t="inlineStr">
        <is>
          <t>EBB8gqMMWLku5Wu4jXHbUacbf4SyUoKnwXXSTqcqpump</t>
        </is>
      </c>
      <c r="B74" t="inlineStr">
        <is>
          <t>GROW</t>
        </is>
      </c>
      <c r="C74" t="n">
        <v>3</v>
      </c>
      <c r="D74" t="n">
        <v>0.425</v>
      </c>
      <c r="E74" t="n">
        <v>0.44</v>
      </c>
      <c r="F74" t="n">
        <v>0.961</v>
      </c>
      <c r="G74" t="n">
        <v>1.33</v>
      </c>
      <c r="H74" t="n">
        <v>1</v>
      </c>
      <c r="I74" t="n">
        <v>1</v>
      </c>
      <c r="J74" t="n">
        <v>-1</v>
      </c>
      <c r="K74" t="n">
        <v>-1</v>
      </c>
      <c r="L74">
        <f>HYPERLINK("https://www.defined.fi/sol/EBB8gqMMWLku5Wu4jXHbUacbf4SyUoKnwXXSTqcqpump?maker=DmNfdx3TiAQyY1ovJ5pRaAHqvBTi2A8FkrY1ATuNyUhu","https://www.defined.fi/sol/EBB8gqMMWLku5Wu4jXHbUacbf4SyUoKnwXXSTqcqpump?maker=DmNfdx3TiAQyY1ovJ5pRaAHqvBTi2A8FkrY1ATuNyUhu")</f>
        <v/>
      </c>
      <c r="M74">
        <f>HYPERLINK("https://dexscreener.com/solana/EBB8gqMMWLku5Wu4jXHbUacbf4SyUoKnwXXSTqcqpump?maker=DmNfdx3TiAQyY1ovJ5pRaAHqvBTi2A8FkrY1ATuNyUhu","https://dexscreener.com/solana/EBB8gqMMWLku5Wu4jXHbUacbf4SyUoKnwXXSTqcqpump?maker=DmNfdx3TiAQyY1ovJ5pRaAHqvBTi2A8FkrY1ATuNyUhu")</f>
        <v/>
      </c>
    </row>
    <row r="75">
      <c r="A75" t="inlineStr">
        <is>
          <t>3CLPGdfBTy8nPtjUfY51hND3sBM4euBYruiQtRMDEDjN</t>
        </is>
      </c>
      <c r="B75" t="inlineStr">
        <is>
          <t>DIABLO</t>
        </is>
      </c>
      <c r="C75" t="n">
        <v>3</v>
      </c>
      <c r="D75" t="n">
        <v>0.142</v>
      </c>
      <c r="E75" t="n">
        <v>0.3</v>
      </c>
      <c r="F75" t="n">
        <v>0.481</v>
      </c>
      <c r="G75" t="n">
        <v>0</v>
      </c>
      <c r="H75" t="n">
        <v>1</v>
      </c>
      <c r="I75" t="n">
        <v>0</v>
      </c>
      <c r="J75" t="n">
        <v>-1</v>
      </c>
      <c r="K75" t="n">
        <v>-1</v>
      </c>
      <c r="L75">
        <f>HYPERLINK("https://www.defined.fi/sol/3CLPGdfBTy8nPtjUfY51hND3sBM4euBYruiQtRMDEDjN?maker=DmNfdx3TiAQyY1ovJ5pRaAHqvBTi2A8FkrY1ATuNyUhu","https://www.defined.fi/sol/3CLPGdfBTy8nPtjUfY51hND3sBM4euBYruiQtRMDEDjN?maker=DmNfdx3TiAQyY1ovJ5pRaAHqvBTi2A8FkrY1ATuNyUhu")</f>
        <v/>
      </c>
      <c r="M75">
        <f>HYPERLINK("https://dexscreener.com/solana/3CLPGdfBTy8nPtjUfY51hND3sBM4euBYruiQtRMDEDjN?maker=DmNfdx3TiAQyY1ovJ5pRaAHqvBTi2A8FkrY1ATuNyUhu","https://dexscreener.com/solana/3CLPGdfBTy8nPtjUfY51hND3sBM4euBYruiQtRMDEDjN?maker=DmNfdx3TiAQyY1ovJ5pRaAHqvBTi2A8FkrY1ATuNyUhu")</f>
        <v/>
      </c>
    </row>
    <row r="76">
      <c r="A76" t="inlineStr">
        <is>
          <t>6MYhpb3FocZSdJS3V5krpbfMp45JxD5jXdtPfkwUpump</t>
        </is>
      </c>
      <c r="B76" t="inlineStr">
        <is>
          <t>PLINY</t>
        </is>
      </c>
      <c r="C76" t="n">
        <v>3</v>
      </c>
      <c r="D76" t="n">
        <v>-0.04</v>
      </c>
      <c r="E76" t="n">
        <v>-1</v>
      </c>
      <c r="F76" t="n">
        <v>0.482</v>
      </c>
      <c r="G76" t="n">
        <v>0.441</v>
      </c>
      <c r="H76" t="n">
        <v>1</v>
      </c>
      <c r="I76" t="n">
        <v>1</v>
      </c>
      <c r="J76" t="n">
        <v>-1</v>
      </c>
      <c r="K76" t="n">
        <v>-1</v>
      </c>
      <c r="L76">
        <f>HYPERLINK("https://www.defined.fi/sol/6MYhpb3FocZSdJS3V5krpbfMp45JxD5jXdtPfkwUpump?maker=DmNfdx3TiAQyY1ovJ5pRaAHqvBTi2A8FkrY1ATuNyUhu","https://www.defined.fi/sol/6MYhpb3FocZSdJS3V5krpbfMp45JxD5jXdtPfkwUpump?maker=DmNfdx3TiAQyY1ovJ5pRaAHqvBTi2A8FkrY1ATuNyUhu")</f>
        <v/>
      </c>
      <c r="M76">
        <f>HYPERLINK("https://dexscreener.com/solana/6MYhpb3FocZSdJS3V5krpbfMp45JxD5jXdtPfkwUpump?maker=DmNfdx3TiAQyY1ovJ5pRaAHqvBTi2A8FkrY1ATuNyUhu","https://dexscreener.com/solana/6MYhpb3FocZSdJS3V5krpbfMp45JxD5jXdtPfkwUpump?maker=DmNfdx3TiAQyY1ovJ5pRaAHqvBTi2A8FkrY1ATuNyUhu")</f>
        <v/>
      </c>
    </row>
    <row r="77">
      <c r="A77" t="inlineStr">
        <is>
          <t>2odV5BF8ZgmtRTa5kCbiJosfBzSnE9orZ6aj2oeupump</t>
        </is>
      </c>
      <c r="B77" t="inlineStr">
        <is>
          <t>JUNGLE</t>
        </is>
      </c>
      <c r="C77" t="n">
        <v>3</v>
      </c>
      <c r="D77" t="n">
        <v>-0.156</v>
      </c>
      <c r="E77" t="n">
        <v>-0.16</v>
      </c>
      <c r="F77" t="n">
        <v>0.969</v>
      </c>
      <c r="G77" t="n">
        <v>0.8139999999999999</v>
      </c>
      <c r="H77" t="n">
        <v>3</v>
      </c>
      <c r="I77" t="n">
        <v>2</v>
      </c>
      <c r="J77" t="n">
        <v>-1</v>
      </c>
      <c r="K77" t="n">
        <v>-1</v>
      </c>
      <c r="L77">
        <f>HYPERLINK("https://www.defined.fi/sol/2odV5BF8ZgmtRTa5kCbiJosfBzSnE9orZ6aj2oeupump?maker=DmNfdx3TiAQyY1ovJ5pRaAHqvBTi2A8FkrY1ATuNyUhu","https://www.defined.fi/sol/2odV5BF8ZgmtRTa5kCbiJosfBzSnE9orZ6aj2oeupump?maker=DmNfdx3TiAQyY1ovJ5pRaAHqvBTi2A8FkrY1ATuNyUhu")</f>
        <v/>
      </c>
      <c r="M77">
        <f>HYPERLINK("https://dexscreener.com/solana/2odV5BF8ZgmtRTa5kCbiJosfBzSnE9orZ6aj2oeupump?maker=DmNfdx3TiAQyY1ovJ5pRaAHqvBTi2A8FkrY1ATuNyUhu","https://dexscreener.com/solana/2odV5BF8ZgmtRTa5kCbiJosfBzSnE9orZ6aj2oeupump?maker=DmNfdx3TiAQyY1ovJ5pRaAHqvBTi2A8FkrY1ATuNyUhu")</f>
        <v/>
      </c>
    </row>
    <row r="78">
      <c r="A78" t="inlineStr">
        <is>
          <t>FCZKYb3Wu5YbofwNy58Xd5oEgjbQ2mn8Ksjcy9bGpump</t>
        </is>
      </c>
      <c r="B78" t="inlineStr">
        <is>
          <t>LILMIQUELA</t>
        </is>
      </c>
      <c r="C78" t="n">
        <v>3</v>
      </c>
      <c r="D78" t="n">
        <v>-0.369</v>
      </c>
      <c r="E78" t="n">
        <v>-0.76</v>
      </c>
      <c r="F78" t="n">
        <v>0.488</v>
      </c>
      <c r="G78" t="n">
        <v>0.12</v>
      </c>
      <c r="H78" t="n">
        <v>1</v>
      </c>
      <c r="I78" t="n">
        <v>1</v>
      </c>
      <c r="J78" t="n">
        <v>-1</v>
      </c>
      <c r="K78" t="n">
        <v>-1</v>
      </c>
      <c r="L78">
        <f>HYPERLINK("https://www.defined.fi/sol/FCZKYb3Wu5YbofwNy58Xd5oEgjbQ2mn8Ksjcy9bGpump?maker=DmNfdx3TiAQyY1ovJ5pRaAHqvBTi2A8FkrY1ATuNyUhu","https://www.defined.fi/sol/FCZKYb3Wu5YbofwNy58Xd5oEgjbQ2mn8Ksjcy9bGpump?maker=DmNfdx3TiAQyY1ovJ5pRaAHqvBTi2A8FkrY1ATuNyUhu")</f>
        <v/>
      </c>
      <c r="M78">
        <f>HYPERLINK("https://dexscreener.com/solana/FCZKYb3Wu5YbofwNy58Xd5oEgjbQ2mn8Ksjcy9bGpump?maker=DmNfdx3TiAQyY1ovJ5pRaAHqvBTi2A8FkrY1ATuNyUhu","https://dexscreener.com/solana/FCZKYb3Wu5YbofwNy58Xd5oEgjbQ2mn8Ksjcy9bGpump?maker=DmNfdx3TiAQyY1ovJ5pRaAHqvBTi2A8FkrY1ATuNyUhu")</f>
        <v/>
      </c>
    </row>
    <row r="79">
      <c r="A79" t="inlineStr">
        <is>
          <t>9T717fHvkmhWnpEXmsq4jBtzU5m8uaPrJUBbBDxMpump</t>
        </is>
      </c>
      <c r="B79" t="inlineStr">
        <is>
          <t>Natasha</t>
        </is>
      </c>
      <c r="C79" t="n">
        <v>3</v>
      </c>
      <c r="D79" t="n">
        <v>-0.418</v>
      </c>
      <c r="E79" t="n">
        <v>-0.71</v>
      </c>
      <c r="F79" t="n">
        <v>0.588</v>
      </c>
      <c r="G79" t="n">
        <v>0.17</v>
      </c>
      <c r="H79" t="n">
        <v>2</v>
      </c>
      <c r="I79" t="n">
        <v>1</v>
      </c>
      <c r="J79" t="n">
        <v>-1</v>
      </c>
      <c r="K79" t="n">
        <v>-1</v>
      </c>
      <c r="L79">
        <f>HYPERLINK("https://www.defined.fi/sol/9T717fHvkmhWnpEXmsq4jBtzU5m8uaPrJUBbBDxMpump?maker=DmNfdx3TiAQyY1ovJ5pRaAHqvBTi2A8FkrY1ATuNyUhu","https://www.defined.fi/sol/9T717fHvkmhWnpEXmsq4jBtzU5m8uaPrJUBbBDxMpump?maker=DmNfdx3TiAQyY1ovJ5pRaAHqvBTi2A8FkrY1ATuNyUhu")</f>
        <v/>
      </c>
      <c r="M79">
        <f>HYPERLINK("https://dexscreener.com/solana/9T717fHvkmhWnpEXmsq4jBtzU5m8uaPrJUBbBDxMpump?maker=DmNfdx3TiAQyY1ovJ5pRaAHqvBTi2A8FkrY1ATuNyUhu","https://dexscreener.com/solana/9T717fHvkmhWnpEXmsq4jBtzU5m8uaPrJUBbBDxMpump?maker=DmNfdx3TiAQyY1ovJ5pRaAHqvBTi2A8FkrY1ATuNyUhu")</f>
        <v/>
      </c>
    </row>
    <row r="80">
      <c r="A80" t="inlineStr">
        <is>
          <t>7bjBiGEC3MwR5UbWuT1Gtp9rApVgYbpx5hj6F1dLpump</t>
        </is>
      </c>
      <c r="B80" t="inlineStr">
        <is>
          <t>ShereKhan</t>
        </is>
      </c>
      <c r="C80" t="n">
        <v>3</v>
      </c>
      <c r="D80" t="n">
        <v>-0.671</v>
      </c>
      <c r="E80" t="n">
        <v>-0.6899999999999999</v>
      </c>
      <c r="F80" t="n">
        <v>0.975</v>
      </c>
      <c r="G80" t="n">
        <v>0.305</v>
      </c>
      <c r="H80" t="n">
        <v>2</v>
      </c>
      <c r="I80" t="n">
        <v>1</v>
      </c>
      <c r="J80" t="n">
        <v>-1</v>
      </c>
      <c r="K80" t="n">
        <v>-1</v>
      </c>
      <c r="L80">
        <f>HYPERLINK("https://www.defined.fi/sol/7bjBiGEC3MwR5UbWuT1Gtp9rApVgYbpx5hj6F1dLpump?maker=DmNfdx3TiAQyY1ovJ5pRaAHqvBTi2A8FkrY1ATuNyUhu","https://www.defined.fi/sol/7bjBiGEC3MwR5UbWuT1Gtp9rApVgYbpx5hj6F1dLpump?maker=DmNfdx3TiAQyY1ovJ5pRaAHqvBTi2A8FkrY1ATuNyUhu")</f>
        <v/>
      </c>
      <c r="M80">
        <f>HYPERLINK("https://dexscreener.com/solana/7bjBiGEC3MwR5UbWuT1Gtp9rApVgYbpx5hj6F1dLpump?maker=DmNfdx3TiAQyY1ovJ5pRaAHqvBTi2A8FkrY1ATuNyUhu","https://dexscreener.com/solana/7bjBiGEC3MwR5UbWuT1Gtp9rApVgYbpx5hj6F1dLpump?maker=DmNfdx3TiAQyY1ovJ5pRaAHqvBTi2A8FkrY1ATuNyUhu")</f>
        <v/>
      </c>
    </row>
    <row r="81">
      <c r="A81" t="inlineStr">
        <is>
          <t>6D3659NB4GCEXhAZsCZ1Bw21NezW6WQYQAcmZAdbN65D</t>
        </is>
      </c>
      <c r="B81" t="inlineStr">
        <is>
          <t>unknown_6D36</t>
        </is>
      </c>
      <c r="C81" t="n">
        <v>3</v>
      </c>
      <c r="D81" t="n">
        <v>-0.277</v>
      </c>
      <c r="E81" t="n">
        <v>-1</v>
      </c>
      <c r="F81" t="n">
        <v>0.485</v>
      </c>
      <c r="G81" t="n">
        <v>0.208</v>
      </c>
      <c r="H81" t="n">
        <v>1</v>
      </c>
      <c r="I81" t="n">
        <v>1</v>
      </c>
      <c r="J81" t="n">
        <v>-1</v>
      </c>
      <c r="K81" t="n">
        <v>-1</v>
      </c>
      <c r="L81">
        <f>HYPERLINK("https://www.defined.fi/sol/6D3659NB4GCEXhAZsCZ1Bw21NezW6WQYQAcmZAdbN65D?maker=DmNfdx3TiAQyY1ovJ5pRaAHqvBTi2A8FkrY1ATuNyUhu","https://www.defined.fi/sol/6D3659NB4GCEXhAZsCZ1Bw21NezW6WQYQAcmZAdbN65D?maker=DmNfdx3TiAQyY1ovJ5pRaAHqvBTi2A8FkrY1ATuNyUhu")</f>
        <v/>
      </c>
      <c r="M81">
        <f>HYPERLINK("https://dexscreener.com/solana/6D3659NB4GCEXhAZsCZ1Bw21NezW6WQYQAcmZAdbN65D?maker=DmNfdx3TiAQyY1ovJ5pRaAHqvBTi2A8FkrY1ATuNyUhu","https://dexscreener.com/solana/6D3659NB4GCEXhAZsCZ1Bw21NezW6WQYQAcmZAdbN65D?maker=DmNfdx3TiAQyY1ovJ5pRaAHqvBTi2A8FkrY1ATuNyUhu")</f>
        <v/>
      </c>
    </row>
    <row r="82">
      <c r="A82" t="inlineStr">
        <is>
          <t>8wZvGcGePvWEa8tKQUYctMXFSkqS39scozVU9xBVrUjY</t>
        </is>
      </c>
      <c r="B82" t="inlineStr">
        <is>
          <t>Remilia</t>
        </is>
      </c>
      <c r="C82" t="n">
        <v>3</v>
      </c>
      <c r="D82" t="n">
        <v>0.067</v>
      </c>
      <c r="E82" t="n">
        <v>0.01</v>
      </c>
      <c r="F82" t="n">
        <v>4.85</v>
      </c>
      <c r="G82" t="n">
        <v>4.91</v>
      </c>
      <c r="H82" t="n">
        <v>1</v>
      </c>
      <c r="I82" t="n">
        <v>1</v>
      </c>
      <c r="J82" t="n">
        <v>-1</v>
      </c>
      <c r="K82" t="n">
        <v>-1</v>
      </c>
      <c r="L82">
        <f>HYPERLINK("https://www.defined.fi/sol/8wZvGcGePvWEa8tKQUYctMXFSkqS39scozVU9xBVrUjY?maker=DmNfdx3TiAQyY1ovJ5pRaAHqvBTi2A8FkrY1ATuNyUhu","https://www.defined.fi/sol/8wZvGcGePvWEa8tKQUYctMXFSkqS39scozVU9xBVrUjY?maker=DmNfdx3TiAQyY1ovJ5pRaAHqvBTi2A8FkrY1ATuNyUhu")</f>
        <v/>
      </c>
      <c r="M82">
        <f>HYPERLINK("https://dexscreener.com/solana/8wZvGcGePvWEa8tKQUYctMXFSkqS39scozVU9xBVrUjY?maker=DmNfdx3TiAQyY1ovJ5pRaAHqvBTi2A8FkrY1ATuNyUhu","https://dexscreener.com/solana/8wZvGcGePvWEa8tKQUYctMXFSkqS39scozVU9xBVrUjY?maker=DmNfdx3TiAQyY1ovJ5pRaAHqvBTi2A8FkrY1ATuNyUhu")</f>
        <v/>
      </c>
    </row>
    <row r="83">
      <c r="A83" t="inlineStr">
        <is>
          <t>5rXL11uvDqxAurZnXtHCTRqUfYbjZaJiYFGKqYcUpump</t>
        </is>
      </c>
      <c r="B83" t="inlineStr">
        <is>
          <t>ET</t>
        </is>
      </c>
      <c r="C83" t="n">
        <v>3</v>
      </c>
      <c r="D83" t="n">
        <v>-0.063</v>
      </c>
      <c r="E83" t="n">
        <v>-1</v>
      </c>
      <c r="F83" t="n">
        <v>0.097</v>
      </c>
      <c r="G83" t="n">
        <v>0.033</v>
      </c>
      <c r="H83" t="n">
        <v>1</v>
      </c>
      <c r="I83" t="n">
        <v>1</v>
      </c>
      <c r="J83" t="n">
        <v>-1</v>
      </c>
      <c r="K83" t="n">
        <v>-1</v>
      </c>
      <c r="L83">
        <f>HYPERLINK("https://www.defined.fi/sol/5rXL11uvDqxAurZnXtHCTRqUfYbjZaJiYFGKqYcUpump?maker=DmNfdx3TiAQyY1ovJ5pRaAHqvBTi2A8FkrY1ATuNyUhu","https://www.defined.fi/sol/5rXL11uvDqxAurZnXtHCTRqUfYbjZaJiYFGKqYcUpump?maker=DmNfdx3TiAQyY1ovJ5pRaAHqvBTi2A8FkrY1ATuNyUhu")</f>
        <v/>
      </c>
      <c r="M83">
        <f>HYPERLINK("https://dexscreener.com/solana/5rXL11uvDqxAurZnXtHCTRqUfYbjZaJiYFGKqYcUpump?maker=DmNfdx3TiAQyY1ovJ5pRaAHqvBTi2A8FkrY1ATuNyUhu","https://dexscreener.com/solana/5rXL11uvDqxAurZnXtHCTRqUfYbjZaJiYFGKqYcUpump?maker=DmNfdx3TiAQyY1ovJ5pRaAHqvBTi2A8FkrY1ATuNyUhu")</f>
        <v/>
      </c>
    </row>
    <row r="84">
      <c r="A84" t="inlineStr">
        <is>
          <t>JBP2iPa5iq6dvFTB39VaFALgji5vMpkkHJ2Qs8hWpump</t>
        </is>
      </c>
      <c r="B84" t="inlineStr">
        <is>
          <t>SPY</t>
        </is>
      </c>
      <c r="C84" t="n">
        <v>3</v>
      </c>
      <c r="D84" t="n">
        <v>-0.448</v>
      </c>
      <c r="E84" t="n">
        <v>-0.92</v>
      </c>
      <c r="F84" t="n">
        <v>0.488</v>
      </c>
      <c r="G84" t="n">
        <v>0</v>
      </c>
      <c r="H84" t="n">
        <v>1</v>
      </c>
      <c r="I84" t="n">
        <v>0</v>
      </c>
      <c r="J84" t="n">
        <v>-1</v>
      </c>
      <c r="K84" t="n">
        <v>-1</v>
      </c>
      <c r="L84">
        <f>HYPERLINK("https://www.defined.fi/sol/JBP2iPa5iq6dvFTB39VaFALgji5vMpkkHJ2Qs8hWpump?maker=DmNfdx3TiAQyY1ovJ5pRaAHqvBTi2A8FkrY1ATuNyUhu","https://www.defined.fi/sol/JBP2iPa5iq6dvFTB39VaFALgji5vMpkkHJ2Qs8hWpump?maker=DmNfdx3TiAQyY1ovJ5pRaAHqvBTi2A8FkrY1ATuNyUhu")</f>
        <v/>
      </c>
      <c r="M84">
        <f>HYPERLINK("https://dexscreener.com/solana/JBP2iPa5iq6dvFTB39VaFALgji5vMpkkHJ2Qs8hWpump?maker=DmNfdx3TiAQyY1ovJ5pRaAHqvBTi2A8FkrY1ATuNyUhu","https://dexscreener.com/solana/JBP2iPa5iq6dvFTB39VaFALgji5vMpkkHJ2Qs8hWpump?maker=DmNfdx3TiAQyY1ovJ5pRaAHqvBTi2A8FkrY1ATuNyUhu")</f>
        <v/>
      </c>
    </row>
    <row r="85">
      <c r="A85" t="inlineStr">
        <is>
          <t>5PHGgTLR82QS66HGbRrJDr6GxbgNFHLJ4fwJD3rdpump</t>
        </is>
      </c>
      <c r="B85" t="inlineStr">
        <is>
          <t>stinkgen</t>
        </is>
      </c>
      <c r="C85" t="n">
        <v>3</v>
      </c>
      <c r="D85" t="n">
        <v>12.83</v>
      </c>
      <c r="E85" t="n">
        <v>4.42</v>
      </c>
      <c r="F85" t="n">
        <v>2.91</v>
      </c>
      <c r="G85" t="n">
        <v>15.3</v>
      </c>
      <c r="H85" t="n">
        <v>3</v>
      </c>
      <c r="I85" t="n">
        <v>4</v>
      </c>
      <c r="J85" t="n">
        <v>-1</v>
      </c>
      <c r="K85" t="n">
        <v>-1</v>
      </c>
      <c r="L85">
        <f>HYPERLINK("https://www.defined.fi/sol/5PHGgTLR82QS66HGbRrJDr6GxbgNFHLJ4fwJD3rdpump?maker=DmNfdx3TiAQyY1ovJ5pRaAHqvBTi2A8FkrY1ATuNyUhu","https://www.defined.fi/sol/5PHGgTLR82QS66HGbRrJDr6GxbgNFHLJ4fwJD3rdpump?maker=DmNfdx3TiAQyY1ovJ5pRaAHqvBTi2A8FkrY1ATuNyUhu")</f>
        <v/>
      </c>
      <c r="M85">
        <f>HYPERLINK("https://dexscreener.com/solana/5PHGgTLR82QS66HGbRrJDr6GxbgNFHLJ4fwJD3rdpump?maker=DmNfdx3TiAQyY1ovJ5pRaAHqvBTi2A8FkrY1ATuNyUhu","https://dexscreener.com/solana/5PHGgTLR82QS66HGbRrJDr6GxbgNFHLJ4fwJD3rdpump?maker=DmNfdx3TiAQyY1ovJ5pRaAHqvBTi2A8FkrY1ATuNyUhu")</f>
        <v/>
      </c>
    </row>
    <row r="86">
      <c r="A86" t="inlineStr">
        <is>
          <t>9iq6E6AQMGUZNkm9vgNts63WYcxrAbug9tWzS5t7pump</t>
        </is>
      </c>
      <c r="B86" t="inlineStr">
        <is>
          <t>Catnilla</t>
        </is>
      </c>
      <c r="C86" t="n">
        <v>3</v>
      </c>
      <c r="D86" t="n">
        <v>-0.161</v>
      </c>
      <c r="E86" t="n">
        <v>-1</v>
      </c>
      <c r="F86" t="n">
        <v>0.389</v>
      </c>
      <c r="G86" t="n">
        <v>0.228</v>
      </c>
      <c r="H86" t="n">
        <v>2</v>
      </c>
      <c r="I86" t="n">
        <v>1</v>
      </c>
      <c r="J86" t="n">
        <v>-1</v>
      </c>
      <c r="K86" t="n">
        <v>-1</v>
      </c>
      <c r="L86">
        <f>HYPERLINK("https://www.defined.fi/sol/9iq6E6AQMGUZNkm9vgNts63WYcxrAbug9tWzS5t7pump?maker=DmNfdx3TiAQyY1ovJ5pRaAHqvBTi2A8FkrY1ATuNyUhu","https://www.defined.fi/sol/9iq6E6AQMGUZNkm9vgNts63WYcxrAbug9tWzS5t7pump?maker=DmNfdx3TiAQyY1ovJ5pRaAHqvBTi2A8FkrY1ATuNyUhu")</f>
        <v/>
      </c>
      <c r="M86">
        <f>HYPERLINK("https://dexscreener.com/solana/9iq6E6AQMGUZNkm9vgNts63WYcxrAbug9tWzS5t7pump?maker=DmNfdx3TiAQyY1ovJ5pRaAHqvBTi2A8FkrY1ATuNyUhu","https://dexscreener.com/solana/9iq6E6AQMGUZNkm9vgNts63WYcxrAbug9tWzS5t7pump?maker=DmNfdx3TiAQyY1ovJ5pRaAHqvBTi2A8FkrY1ATuNyUhu")</f>
        <v/>
      </c>
    </row>
    <row r="87">
      <c r="A87" t="inlineStr">
        <is>
          <t>Go1525oLNYpa2ECCs3gj9eE6mQdsnizNDYSFze4Wpump</t>
        </is>
      </c>
      <c r="B87" t="inlineStr">
        <is>
          <t>FROGAI</t>
        </is>
      </c>
      <c r="C87" t="n">
        <v>3</v>
      </c>
      <c r="D87" t="n">
        <v>-0.333</v>
      </c>
      <c r="E87" t="n">
        <v>-0.84</v>
      </c>
      <c r="F87" t="n">
        <v>0.395</v>
      </c>
      <c r="G87" t="n">
        <v>0</v>
      </c>
      <c r="H87" t="n">
        <v>2</v>
      </c>
      <c r="I87" t="n">
        <v>0</v>
      </c>
      <c r="J87" t="n">
        <v>-1</v>
      </c>
      <c r="K87" t="n">
        <v>-1</v>
      </c>
      <c r="L87">
        <f>HYPERLINK("https://www.defined.fi/sol/Go1525oLNYpa2ECCs3gj9eE6mQdsnizNDYSFze4Wpump?maker=DmNfdx3TiAQyY1ovJ5pRaAHqvBTi2A8FkrY1ATuNyUhu","https://www.defined.fi/sol/Go1525oLNYpa2ECCs3gj9eE6mQdsnizNDYSFze4Wpump?maker=DmNfdx3TiAQyY1ovJ5pRaAHqvBTi2A8FkrY1ATuNyUhu")</f>
        <v/>
      </c>
      <c r="M87">
        <f>HYPERLINK("https://dexscreener.com/solana/Go1525oLNYpa2ECCs3gj9eE6mQdsnizNDYSFze4Wpump?maker=DmNfdx3TiAQyY1ovJ5pRaAHqvBTi2A8FkrY1ATuNyUhu","https://dexscreener.com/solana/Go1525oLNYpa2ECCs3gj9eE6mQdsnizNDYSFze4Wpump?maker=DmNfdx3TiAQyY1ovJ5pRaAHqvBTi2A8FkrY1ATuNyUhu")</f>
        <v/>
      </c>
    </row>
    <row r="88">
      <c r="A88" t="inlineStr">
        <is>
          <t>2njQXCzucLLHf7TLzYgCJZBM8moVTsZa5XQvfZp4pump</t>
        </is>
      </c>
      <c r="B88" t="inlineStr">
        <is>
          <t>Online</t>
        </is>
      </c>
      <c r="C88" t="n">
        <v>3</v>
      </c>
      <c r="D88" t="n">
        <v>-0.125</v>
      </c>
      <c r="E88" t="n">
        <v>-1</v>
      </c>
      <c r="F88" t="n">
        <v>0.393</v>
      </c>
      <c r="G88" t="n">
        <v>0.268</v>
      </c>
      <c r="H88" t="n">
        <v>4</v>
      </c>
      <c r="I88" t="n">
        <v>1</v>
      </c>
      <c r="J88" t="n">
        <v>-1</v>
      </c>
      <c r="K88" t="n">
        <v>-1</v>
      </c>
      <c r="L88">
        <f>HYPERLINK("https://www.defined.fi/sol/2njQXCzucLLHf7TLzYgCJZBM8moVTsZa5XQvfZp4pump?maker=DmNfdx3TiAQyY1ovJ5pRaAHqvBTi2A8FkrY1ATuNyUhu","https://www.defined.fi/sol/2njQXCzucLLHf7TLzYgCJZBM8moVTsZa5XQvfZp4pump?maker=DmNfdx3TiAQyY1ovJ5pRaAHqvBTi2A8FkrY1ATuNyUhu")</f>
        <v/>
      </c>
      <c r="M88">
        <f>HYPERLINK("https://dexscreener.com/solana/2njQXCzucLLHf7TLzYgCJZBM8moVTsZa5XQvfZp4pump?maker=DmNfdx3TiAQyY1ovJ5pRaAHqvBTi2A8FkrY1ATuNyUhu","https://dexscreener.com/solana/2njQXCzucLLHf7TLzYgCJZBM8moVTsZa5XQvfZp4pump?maker=DmNfdx3TiAQyY1ovJ5pRaAHqvBTi2A8FkrY1ATuNyUhu")</f>
        <v/>
      </c>
    </row>
    <row r="89">
      <c r="A89" t="inlineStr">
        <is>
          <t>58SRcrww5dwT5NUiNRj889qP44BKvAjqsd2AL4x6pump</t>
        </is>
      </c>
      <c r="B89" t="inlineStr">
        <is>
          <t>BIFF</t>
        </is>
      </c>
      <c r="C89" t="n">
        <v>4</v>
      </c>
      <c r="D89" t="n">
        <v>-0.018</v>
      </c>
      <c r="E89" t="n">
        <v>-1</v>
      </c>
      <c r="F89" t="n">
        <v>0.394</v>
      </c>
      <c r="G89" t="n">
        <v>0.375</v>
      </c>
      <c r="H89" t="n">
        <v>2</v>
      </c>
      <c r="I89" t="n">
        <v>2</v>
      </c>
      <c r="J89" t="n">
        <v>-1</v>
      </c>
      <c r="K89" t="n">
        <v>-1</v>
      </c>
      <c r="L89">
        <f>HYPERLINK("https://www.defined.fi/sol/58SRcrww5dwT5NUiNRj889qP44BKvAjqsd2AL4x6pump?maker=DmNfdx3TiAQyY1ovJ5pRaAHqvBTi2A8FkrY1ATuNyUhu","https://www.defined.fi/sol/58SRcrww5dwT5NUiNRj889qP44BKvAjqsd2AL4x6pump?maker=DmNfdx3TiAQyY1ovJ5pRaAHqvBTi2A8FkrY1ATuNyUhu")</f>
        <v/>
      </c>
      <c r="M89">
        <f>HYPERLINK("https://dexscreener.com/solana/58SRcrww5dwT5NUiNRj889qP44BKvAjqsd2AL4x6pump?maker=DmNfdx3TiAQyY1ovJ5pRaAHqvBTi2A8FkrY1ATuNyUhu","https://dexscreener.com/solana/58SRcrww5dwT5NUiNRj889qP44BKvAjqsd2AL4x6pump?maker=DmNfdx3TiAQyY1ovJ5pRaAHqvBTi2A8FkrY1ATuNyUhu")</f>
        <v/>
      </c>
    </row>
    <row r="90">
      <c r="A90" t="inlineStr">
        <is>
          <t>AwpV53hcFf5onNw82ya8uGKGYm1JNRXbxmfeN1oCpump</t>
        </is>
      </c>
      <c r="B90" t="inlineStr">
        <is>
          <t>ANSEM</t>
        </is>
      </c>
      <c r="C90" t="n">
        <v>4</v>
      </c>
      <c r="D90" t="n">
        <v>0.649</v>
      </c>
      <c r="E90" t="n">
        <v>0.67</v>
      </c>
      <c r="F90" t="n">
        <v>0.972</v>
      </c>
      <c r="G90" t="n">
        <v>1.62</v>
      </c>
      <c r="H90" t="n">
        <v>1</v>
      </c>
      <c r="I90" t="n">
        <v>2</v>
      </c>
      <c r="J90" t="n">
        <v>-1</v>
      </c>
      <c r="K90" t="n">
        <v>-1</v>
      </c>
      <c r="L90">
        <f>HYPERLINK("https://www.defined.fi/sol/AwpV53hcFf5onNw82ya8uGKGYm1JNRXbxmfeN1oCpump?maker=DmNfdx3TiAQyY1ovJ5pRaAHqvBTi2A8FkrY1ATuNyUhu","https://www.defined.fi/sol/AwpV53hcFf5onNw82ya8uGKGYm1JNRXbxmfeN1oCpump?maker=DmNfdx3TiAQyY1ovJ5pRaAHqvBTi2A8FkrY1ATuNyUhu")</f>
        <v/>
      </c>
      <c r="M90">
        <f>HYPERLINK("https://dexscreener.com/solana/AwpV53hcFf5onNw82ya8uGKGYm1JNRXbxmfeN1oCpump?maker=DmNfdx3TiAQyY1ovJ5pRaAHqvBTi2A8FkrY1ATuNyUhu","https://dexscreener.com/solana/AwpV53hcFf5onNw82ya8uGKGYm1JNRXbxmfeN1oCpump?maker=DmNfdx3TiAQyY1ovJ5pRaAHqvBTi2A8FkrY1ATuNyUhu")</f>
        <v/>
      </c>
    </row>
    <row r="91">
      <c r="A91" t="inlineStr">
        <is>
          <t>5crWMvVbEqazh8FmB6BYPzg22F4d2cNbnGBPNzSMpump</t>
        </is>
      </c>
      <c r="B91" t="inlineStr">
        <is>
          <t>F.A.G.S</t>
        </is>
      </c>
      <c r="C91" t="n">
        <v>4</v>
      </c>
      <c r="D91" t="n">
        <v>-1.49</v>
      </c>
      <c r="E91" t="n">
        <v>-0.77</v>
      </c>
      <c r="F91" t="n">
        <v>1.94</v>
      </c>
      <c r="G91" t="n">
        <v>0.448</v>
      </c>
      <c r="H91" t="n">
        <v>3</v>
      </c>
      <c r="I91" t="n">
        <v>1</v>
      </c>
      <c r="J91" t="n">
        <v>-1</v>
      </c>
      <c r="K91" t="n">
        <v>-1</v>
      </c>
      <c r="L91">
        <f>HYPERLINK("https://www.defined.fi/sol/5crWMvVbEqazh8FmB6BYPzg22F4d2cNbnGBPNzSMpump?maker=DmNfdx3TiAQyY1ovJ5pRaAHqvBTi2A8FkrY1ATuNyUhu","https://www.defined.fi/sol/5crWMvVbEqazh8FmB6BYPzg22F4d2cNbnGBPNzSMpump?maker=DmNfdx3TiAQyY1ovJ5pRaAHqvBTi2A8FkrY1ATuNyUhu")</f>
        <v/>
      </c>
      <c r="M91">
        <f>HYPERLINK("https://dexscreener.com/solana/5crWMvVbEqazh8FmB6BYPzg22F4d2cNbnGBPNzSMpump?maker=DmNfdx3TiAQyY1ovJ5pRaAHqvBTi2A8FkrY1ATuNyUhu","https://dexscreener.com/solana/5crWMvVbEqazh8FmB6BYPzg22F4d2cNbnGBPNzSMpump?maker=DmNfdx3TiAQyY1ovJ5pRaAHqvBTi2A8FkrY1ATuNyUhu")</f>
        <v/>
      </c>
    </row>
    <row r="92">
      <c r="A92" t="inlineStr">
        <is>
          <t>DnPase9GbyEmBF4V1xSxHAmC7GxUQX2sKUMyKpn2pump</t>
        </is>
      </c>
      <c r="B92" t="inlineStr">
        <is>
          <t>Udog</t>
        </is>
      </c>
      <c r="C92" t="n">
        <v>4</v>
      </c>
      <c r="D92" t="n">
        <v>-0.07000000000000001</v>
      </c>
      <c r="E92" t="n">
        <v>-0.07000000000000001</v>
      </c>
      <c r="F92" t="n">
        <v>0.976</v>
      </c>
      <c r="G92" t="n">
        <v>0.906</v>
      </c>
      <c r="H92" t="n">
        <v>1</v>
      </c>
      <c r="I92" t="n">
        <v>1</v>
      </c>
      <c r="J92" t="n">
        <v>-1</v>
      </c>
      <c r="K92" t="n">
        <v>-1</v>
      </c>
      <c r="L92">
        <f>HYPERLINK("https://www.defined.fi/sol/DnPase9GbyEmBF4V1xSxHAmC7GxUQX2sKUMyKpn2pump?maker=DmNfdx3TiAQyY1ovJ5pRaAHqvBTi2A8FkrY1ATuNyUhu","https://www.defined.fi/sol/DnPase9GbyEmBF4V1xSxHAmC7GxUQX2sKUMyKpn2pump?maker=DmNfdx3TiAQyY1ovJ5pRaAHqvBTi2A8FkrY1ATuNyUhu")</f>
        <v/>
      </c>
      <c r="M92">
        <f>HYPERLINK("https://dexscreener.com/solana/DnPase9GbyEmBF4V1xSxHAmC7GxUQX2sKUMyKpn2pump?maker=DmNfdx3TiAQyY1ovJ5pRaAHqvBTi2A8FkrY1ATuNyUhu","https://dexscreener.com/solana/DnPase9GbyEmBF4V1xSxHAmC7GxUQX2sKUMyKpn2pump?maker=DmNfdx3TiAQyY1ovJ5pRaAHqvBTi2A8FkrY1ATuNyUhu")</f>
        <v/>
      </c>
    </row>
    <row r="93">
      <c r="A93" t="inlineStr">
        <is>
          <t>BqJyEmXDw6oGQLzHM6MsBZjpip6BRe1MyeZJAfK8pump</t>
        </is>
      </c>
      <c r="B93" t="inlineStr">
        <is>
          <t>VOTE</t>
        </is>
      </c>
      <c r="C93" t="n">
        <v>5</v>
      </c>
      <c r="D93" t="n">
        <v>0.793</v>
      </c>
      <c r="E93" t="n">
        <v>1.62</v>
      </c>
      <c r="F93" t="n">
        <v>0.488</v>
      </c>
      <c r="G93" t="n">
        <v>1.28</v>
      </c>
      <c r="H93" t="n">
        <v>1</v>
      </c>
      <c r="I93" t="n">
        <v>2</v>
      </c>
      <c r="J93" t="n">
        <v>-1</v>
      </c>
      <c r="K93" t="n">
        <v>-1</v>
      </c>
      <c r="L93">
        <f>HYPERLINK("https://www.defined.fi/sol/BqJyEmXDw6oGQLzHM6MsBZjpip6BRe1MyeZJAfK8pump?maker=DmNfdx3TiAQyY1ovJ5pRaAHqvBTi2A8FkrY1ATuNyUhu","https://www.defined.fi/sol/BqJyEmXDw6oGQLzHM6MsBZjpip6BRe1MyeZJAfK8pump?maker=DmNfdx3TiAQyY1ovJ5pRaAHqvBTi2A8FkrY1ATuNyUhu")</f>
        <v/>
      </c>
      <c r="M93">
        <f>HYPERLINK("https://dexscreener.com/solana/BqJyEmXDw6oGQLzHM6MsBZjpip6BRe1MyeZJAfK8pump?maker=DmNfdx3TiAQyY1ovJ5pRaAHqvBTi2A8FkrY1ATuNyUhu","https://dexscreener.com/solana/BqJyEmXDw6oGQLzHM6MsBZjpip6BRe1MyeZJAfK8pump?maker=DmNfdx3TiAQyY1ovJ5pRaAHqvBTi2A8FkrY1ATuNyUhu")</f>
        <v/>
      </c>
    </row>
    <row r="94">
      <c r="A94" t="inlineStr">
        <is>
          <t>3cF7Jnhdwsnde3EY7QWkQThKxmRQbC5G2BQ6f8aSpump</t>
        </is>
      </c>
      <c r="B94" t="inlineStr">
        <is>
          <t>LIFE</t>
        </is>
      </c>
      <c r="C94" t="n">
        <v>5</v>
      </c>
      <c r="D94" t="n">
        <v>-0.021</v>
      </c>
      <c r="E94" t="n">
        <v>-0.01</v>
      </c>
      <c r="F94" t="n">
        <v>1.46</v>
      </c>
      <c r="G94" t="n">
        <v>1.44</v>
      </c>
      <c r="H94" t="n">
        <v>2</v>
      </c>
      <c r="I94" t="n">
        <v>2</v>
      </c>
      <c r="J94" t="n">
        <v>-1</v>
      </c>
      <c r="K94" t="n">
        <v>-1</v>
      </c>
      <c r="L94">
        <f>HYPERLINK("https://www.defined.fi/sol/3cF7Jnhdwsnde3EY7QWkQThKxmRQbC5G2BQ6f8aSpump?maker=DmNfdx3TiAQyY1ovJ5pRaAHqvBTi2A8FkrY1ATuNyUhu","https://www.defined.fi/sol/3cF7Jnhdwsnde3EY7QWkQThKxmRQbC5G2BQ6f8aSpump?maker=DmNfdx3TiAQyY1ovJ5pRaAHqvBTi2A8FkrY1ATuNyUhu")</f>
        <v/>
      </c>
      <c r="M94">
        <f>HYPERLINK("https://dexscreener.com/solana/3cF7Jnhdwsnde3EY7QWkQThKxmRQbC5G2BQ6f8aSpump?maker=DmNfdx3TiAQyY1ovJ5pRaAHqvBTi2A8FkrY1ATuNyUhu","https://dexscreener.com/solana/3cF7Jnhdwsnde3EY7QWkQThKxmRQbC5G2BQ6f8aSpump?maker=DmNfdx3TiAQyY1ovJ5pRaAHqvBTi2A8FkrY1ATuNyUhu")</f>
        <v/>
      </c>
    </row>
    <row r="95">
      <c r="A95" t="inlineStr">
        <is>
          <t>FJRtY4GoThZwGM92eTNziwsTXBiZs3brtFfmDj53pump</t>
        </is>
      </c>
      <c r="B95" t="inlineStr">
        <is>
          <t>Sign</t>
        </is>
      </c>
      <c r="C95" t="n">
        <v>5</v>
      </c>
      <c r="D95" t="n">
        <v>-0.273</v>
      </c>
      <c r="E95" t="n">
        <v>-0.5600000000000001</v>
      </c>
      <c r="F95" t="n">
        <v>0.485</v>
      </c>
      <c r="G95" t="n">
        <v>0.213</v>
      </c>
      <c r="H95" t="n">
        <v>1</v>
      </c>
      <c r="I95" t="n">
        <v>1</v>
      </c>
      <c r="J95" t="n">
        <v>-1</v>
      </c>
      <c r="K95" t="n">
        <v>-1</v>
      </c>
      <c r="L95">
        <f>HYPERLINK("https://www.defined.fi/sol/FJRtY4GoThZwGM92eTNziwsTXBiZs3brtFfmDj53pump?maker=DmNfdx3TiAQyY1ovJ5pRaAHqvBTi2A8FkrY1ATuNyUhu","https://www.defined.fi/sol/FJRtY4GoThZwGM92eTNziwsTXBiZs3brtFfmDj53pump?maker=DmNfdx3TiAQyY1ovJ5pRaAHqvBTi2A8FkrY1ATuNyUhu")</f>
        <v/>
      </c>
      <c r="M95">
        <f>HYPERLINK("https://dexscreener.com/solana/FJRtY4GoThZwGM92eTNziwsTXBiZs3brtFfmDj53pump?maker=DmNfdx3TiAQyY1ovJ5pRaAHqvBTi2A8FkrY1ATuNyUhu","https://dexscreener.com/solana/FJRtY4GoThZwGM92eTNziwsTXBiZs3brtFfmDj53pump?maker=DmNfdx3TiAQyY1ovJ5pRaAHqvBTi2A8FkrY1ATuNyUhu")</f>
        <v/>
      </c>
    </row>
    <row r="96">
      <c r="A96" t="inlineStr">
        <is>
          <t>9ZKh81To4E9sGaBCYY2n7nvoaNiDLrRHDBD9thdopump</t>
        </is>
      </c>
      <c r="B96" t="inlineStr">
        <is>
          <t>DUST</t>
        </is>
      </c>
      <c r="C96" t="n">
        <v>5</v>
      </c>
      <c r="D96" t="n">
        <v>1.74</v>
      </c>
      <c r="E96" t="n">
        <v>1.79</v>
      </c>
      <c r="F96" t="n">
        <v>0.969</v>
      </c>
      <c r="G96" t="n">
        <v>2.71</v>
      </c>
      <c r="H96" t="n">
        <v>2</v>
      </c>
      <c r="I96" t="n">
        <v>3</v>
      </c>
      <c r="J96" t="n">
        <v>-1</v>
      </c>
      <c r="K96" t="n">
        <v>-1</v>
      </c>
      <c r="L96">
        <f>HYPERLINK("https://www.defined.fi/sol/9ZKh81To4E9sGaBCYY2n7nvoaNiDLrRHDBD9thdopump?maker=DmNfdx3TiAQyY1ovJ5pRaAHqvBTi2A8FkrY1ATuNyUhu","https://www.defined.fi/sol/9ZKh81To4E9sGaBCYY2n7nvoaNiDLrRHDBD9thdopump?maker=DmNfdx3TiAQyY1ovJ5pRaAHqvBTi2A8FkrY1ATuNyUhu")</f>
        <v/>
      </c>
      <c r="M96">
        <f>HYPERLINK("https://dexscreener.com/solana/9ZKh81To4E9sGaBCYY2n7nvoaNiDLrRHDBD9thdopump?maker=DmNfdx3TiAQyY1ovJ5pRaAHqvBTi2A8FkrY1ATuNyUhu","https://dexscreener.com/solana/9ZKh81To4E9sGaBCYY2n7nvoaNiDLrRHDBD9thdopump?maker=DmNfdx3TiAQyY1ovJ5pRaAHqvBTi2A8FkrY1ATuNyUhu")</f>
        <v/>
      </c>
    </row>
    <row r="97">
      <c r="A97" t="inlineStr">
        <is>
          <t>DPEPsFbcwLhNQP9RWZDCaQUnDtdRjRCAom5gLWa5pump</t>
        </is>
      </c>
      <c r="B97" t="inlineStr">
        <is>
          <t>IOLY</t>
        </is>
      </c>
      <c r="C97" t="n">
        <v>5</v>
      </c>
      <c r="D97" t="n">
        <v>-0.135</v>
      </c>
      <c r="E97" t="n">
        <v>-0.14</v>
      </c>
      <c r="F97" t="n">
        <v>0.977</v>
      </c>
      <c r="G97" t="n">
        <v>0.842</v>
      </c>
      <c r="H97" t="n">
        <v>1</v>
      </c>
      <c r="I97" t="n">
        <v>1</v>
      </c>
      <c r="J97" t="n">
        <v>-1</v>
      </c>
      <c r="K97" t="n">
        <v>-1</v>
      </c>
      <c r="L97">
        <f>HYPERLINK("https://www.defined.fi/sol/DPEPsFbcwLhNQP9RWZDCaQUnDtdRjRCAom5gLWa5pump?maker=DmNfdx3TiAQyY1ovJ5pRaAHqvBTi2A8FkrY1ATuNyUhu","https://www.defined.fi/sol/DPEPsFbcwLhNQP9RWZDCaQUnDtdRjRCAom5gLWa5pump?maker=DmNfdx3TiAQyY1ovJ5pRaAHqvBTi2A8FkrY1ATuNyUhu")</f>
        <v/>
      </c>
      <c r="M97">
        <f>HYPERLINK("https://dexscreener.com/solana/DPEPsFbcwLhNQP9RWZDCaQUnDtdRjRCAom5gLWa5pump?maker=DmNfdx3TiAQyY1ovJ5pRaAHqvBTi2A8FkrY1ATuNyUhu","https://dexscreener.com/solana/DPEPsFbcwLhNQP9RWZDCaQUnDtdRjRCAom5gLWa5pump?maker=DmNfdx3TiAQyY1ovJ5pRaAHqvBTi2A8FkrY1ATuNyUhu")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2024-10-20T15:37:34Z</dcterms:created>
  <dcterms:modified xsi:type="dcterms:W3CDTF">2024-10-20T15:37:34Z</dcterms:modified>
</cp:coreProperties>
</file>