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6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B8rewgn27navW3tBXuzErWPBHEb8gKZhrGkx7NuUpump</t>
        </is>
      </c>
      <c r="B2" t="inlineStr">
        <is>
          <t>MATRIX</t>
        </is>
      </c>
      <c r="C2" t="n">
        <v>0</v>
      </c>
      <c r="D2" t="n">
        <v>-3.13</v>
      </c>
      <c r="E2" t="n">
        <v>-0.62</v>
      </c>
      <c r="F2" t="n">
        <v>5</v>
      </c>
      <c r="G2" t="n">
        <v>0</v>
      </c>
      <c r="H2" t="n">
        <v>5</v>
      </c>
      <c r="I2" t="n">
        <v>0</v>
      </c>
      <c r="J2" t="n">
        <v>-1</v>
      </c>
      <c r="K2" t="n">
        <v>-1</v>
      </c>
      <c r="L2">
        <f>HYPERLINK("https://www.defined.fi/sol/B8rewgn27navW3tBXuzErWPBHEb8gKZhrGkx7NuUpump?maker=B4PSJCv6JnUjXbFx5iZ2d9rE5vyuFHismMCBWbwd5Vyd","https://www.defined.fi/sol/B8rewgn27navW3tBXuzErWPBHEb8gKZhrGkx7NuUpump?maker=B4PSJCv6JnUjXbFx5iZ2d9rE5vyuFHismMCBWbwd5Vyd")</f>
        <v/>
      </c>
      <c r="M2">
        <f>HYPERLINK("https://dexscreener.com/solana/B8rewgn27navW3tBXuzErWPBHEb8gKZhrGkx7NuUpump?maker=B4PSJCv6JnUjXbFx5iZ2d9rE5vyuFHismMCBWbwd5Vyd","https://dexscreener.com/solana/B8rewgn27navW3tBXuzErWPBHEb8gKZhrGkx7NuUpump?maker=B4PSJCv6JnUjXbFx5iZ2d9rE5vyuFHismMCBWbwd5Vyd")</f>
        <v/>
      </c>
    </row>
    <row r="3">
      <c r="A3" t="inlineStr">
        <is>
          <t>Do3qWE3P9gRdfw7H5XKi7VNQPyJbJR6VDrqmenvVpump</t>
        </is>
      </c>
      <c r="B3" t="inlineStr">
        <is>
          <t>TTP</t>
        </is>
      </c>
      <c r="C3" t="n">
        <v>0</v>
      </c>
      <c r="D3" t="n">
        <v>-0.292</v>
      </c>
      <c r="E3" t="n">
        <v>-0.59</v>
      </c>
      <c r="F3" t="n">
        <v>0.498</v>
      </c>
      <c r="G3" t="n">
        <v>0.206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HYPERLINK("https://www.defined.fi/sol/Do3qWE3P9gRdfw7H5XKi7VNQPyJbJR6VDrqmenvVpump?maker=B4PSJCv6JnUjXbFx5iZ2d9rE5vyuFHismMCBWbwd5Vyd","https://www.defined.fi/sol/Do3qWE3P9gRdfw7H5XKi7VNQPyJbJR6VDrqmenvVpump?maker=B4PSJCv6JnUjXbFx5iZ2d9rE5vyuFHismMCBWbwd5Vyd")</f>
        <v/>
      </c>
      <c r="M3">
        <f>HYPERLINK("https://dexscreener.com/solana/Do3qWE3P9gRdfw7H5XKi7VNQPyJbJR6VDrqmenvVpump?maker=B4PSJCv6JnUjXbFx5iZ2d9rE5vyuFHismMCBWbwd5Vyd","https://dexscreener.com/solana/Do3qWE3P9gRdfw7H5XKi7VNQPyJbJR6VDrqmenvVpump?maker=B4PSJCv6JnUjXbFx5iZ2d9rE5vyuFHismMCBWbwd5Vyd")</f>
        <v/>
      </c>
    </row>
    <row r="4">
      <c r="A4" t="inlineStr">
        <is>
          <t>4qNX615pV1oufdodNoiBzUsrUE3ww57DYg6LsUtupump</t>
        </is>
      </c>
      <c r="B4" t="inlineStr">
        <is>
          <t>CLAUDIUS</t>
        </is>
      </c>
      <c r="C4" t="n">
        <v>0</v>
      </c>
      <c r="D4" t="n">
        <v>-2.48</v>
      </c>
      <c r="E4" t="n">
        <v>-0.28</v>
      </c>
      <c r="F4" t="n">
        <v>9.02</v>
      </c>
      <c r="G4" t="n">
        <v>0</v>
      </c>
      <c r="H4" t="n">
        <v>4</v>
      </c>
      <c r="I4" t="n">
        <v>0</v>
      </c>
      <c r="J4" t="n">
        <v>-1</v>
      </c>
      <c r="K4" t="n">
        <v>-1</v>
      </c>
      <c r="L4">
        <f>HYPERLINK("https://www.defined.fi/sol/4qNX615pV1oufdodNoiBzUsrUE3ww57DYg6LsUtupump?maker=B4PSJCv6JnUjXbFx5iZ2d9rE5vyuFHismMCBWbwd5Vyd","https://www.defined.fi/sol/4qNX615pV1oufdodNoiBzUsrUE3ww57DYg6LsUtupump?maker=B4PSJCv6JnUjXbFx5iZ2d9rE5vyuFHismMCBWbwd5Vyd")</f>
        <v/>
      </c>
      <c r="M4">
        <f>HYPERLINK("https://dexscreener.com/solana/4qNX615pV1oufdodNoiBzUsrUE3ww57DYg6LsUtupump?maker=B4PSJCv6JnUjXbFx5iZ2d9rE5vyuFHismMCBWbwd5Vyd","https://dexscreener.com/solana/4qNX615pV1oufdodNoiBzUsrUE3ww57DYg6LsUtupump?maker=B4PSJCv6JnUjXbFx5iZ2d9rE5vyuFHismMCBWbwd5Vyd")</f>
        <v/>
      </c>
    </row>
    <row r="5">
      <c r="A5" t="inlineStr">
        <is>
          <t>CUzSRjBvqFFq45mg6j9oyQrDxyUTHEKM2xqKzDkZpump</t>
        </is>
      </c>
      <c r="B5" t="inlineStr">
        <is>
          <t>SYDNEY</t>
        </is>
      </c>
      <c r="C5" t="n">
        <v>0</v>
      </c>
      <c r="D5" t="n">
        <v>-4.96</v>
      </c>
      <c r="E5" t="n">
        <v>-0.2</v>
      </c>
      <c r="F5" t="n">
        <v>24.46</v>
      </c>
      <c r="G5" t="n">
        <v>19.51</v>
      </c>
      <c r="H5" t="n">
        <v>11</v>
      </c>
      <c r="I5" t="n">
        <v>8</v>
      </c>
      <c r="J5" t="n">
        <v>-1</v>
      </c>
      <c r="K5" t="n">
        <v>-1</v>
      </c>
      <c r="L5">
        <f>HYPERLINK("https://www.defined.fi/sol/CUzSRjBvqFFq45mg6j9oyQrDxyUTHEKM2xqKzDkZpump?maker=B4PSJCv6JnUjXbFx5iZ2d9rE5vyuFHismMCBWbwd5Vyd","https://www.defined.fi/sol/CUzSRjBvqFFq45mg6j9oyQrDxyUTHEKM2xqKzDkZpump?maker=B4PSJCv6JnUjXbFx5iZ2d9rE5vyuFHismMCBWbwd5Vyd")</f>
        <v/>
      </c>
      <c r="M5">
        <f>HYPERLINK("https://dexscreener.com/solana/CUzSRjBvqFFq45mg6j9oyQrDxyUTHEKM2xqKzDkZpump?maker=B4PSJCv6JnUjXbFx5iZ2d9rE5vyuFHismMCBWbwd5Vyd","https://dexscreener.com/solana/CUzSRjBvqFFq45mg6j9oyQrDxyUTHEKM2xqKzDkZpump?maker=B4PSJCv6JnUjXbFx5iZ2d9rE5vyuFHismMCBWbwd5Vyd")</f>
        <v/>
      </c>
    </row>
    <row r="6">
      <c r="A6" t="inlineStr">
        <is>
          <t>D57CP6MA7G5idNmxAuigU6W8uPeiGvDVuuwh4z2ypump</t>
        </is>
      </c>
      <c r="B6" t="inlineStr">
        <is>
          <t>LOOM</t>
        </is>
      </c>
      <c r="C6" t="n">
        <v>0</v>
      </c>
      <c r="D6" t="n">
        <v>-2.99</v>
      </c>
      <c r="E6" t="n">
        <v>-0.42</v>
      </c>
      <c r="F6" t="n">
        <v>7.13</v>
      </c>
      <c r="G6" t="n">
        <v>0</v>
      </c>
      <c r="H6" t="n">
        <v>5</v>
      </c>
      <c r="I6" t="n">
        <v>0</v>
      </c>
      <c r="J6" t="n">
        <v>-1</v>
      </c>
      <c r="K6" t="n">
        <v>-1</v>
      </c>
      <c r="L6">
        <f>HYPERLINK("https://www.defined.fi/sol/D57CP6MA7G5idNmxAuigU6W8uPeiGvDVuuwh4z2ypump?maker=B4PSJCv6JnUjXbFx5iZ2d9rE5vyuFHismMCBWbwd5Vyd","https://www.defined.fi/sol/D57CP6MA7G5idNmxAuigU6W8uPeiGvDVuuwh4z2ypump?maker=B4PSJCv6JnUjXbFx5iZ2d9rE5vyuFHismMCBWbwd5Vyd")</f>
        <v/>
      </c>
      <c r="M6">
        <f>HYPERLINK("https://dexscreener.com/solana/D57CP6MA7G5idNmxAuigU6W8uPeiGvDVuuwh4z2ypump?maker=B4PSJCv6JnUjXbFx5iZ2d9rE5vyuFHismMCBWbwd5Vyd","https://dexscreener.com/solana/D57CP6MA7G5idNmxAuigU6W8uPeiGvDVuuwh4z2ypump?maker=B4PSJCv6JnUjXbFx5iZ2d9rE5vyuFHismMCBWbwd5Vyd")</f>
        <v/>
      </c>
    </row>
    <row r="7">
      <c r="A7" t="inlineStr">
        <is>
          <t>BgmCnJMcM925oHoRW8ogwDcTLA87Pr11ymcwv36Vpump</t>
        </is>
      </c>
      <c r="B7" t="inlineStr">
        <is>
          <t>SCORE</t>
        </is>
      </c>
      <c r="C7" t="n">
        <v>0</v>
      </c>
      <c r="D7" t="n">
        <v>-1.27</v>
      </c>
      <c r="E7" t="n">
        <v>-0.43</v>
      </c>
      <c r="F7" t="n">
        <v>2.96</v>
      </c>
      <c r="G7" t="n">
        <v>0.777</v>
      </c>
      <c r="H7" t="n">
        <v>3</v>
      </c>
      <c r="I7" t="n">
        <v>1</v>
      </c>
      <c r="J7" t="n">
        <v>-1</v>
      </c>
      <c r="K7" t="n">
        <v>-1</v>
      </c>
      <c r="L7">
        <f>HYPERLINK("https://www.defined.fi/sol/BgmCnJMcM925oHoRW8ogwDcTLA87Pr11ymcwv36Vpump?maker=B4PSJCv6JnUjXbFx5iZ2d9rE5vyuFHismMCBWbwd5Vyd","https://www.defined.fi/sol/BgmCnJMcM925oHoRW8ogwDcTLA87Pr11ymcwv36Vpump?maker=B4PSJCv6JnUjXbFx5iZ2d9rE5vyuFHismMCBWbwd5Vyd")</f>
        <v/>
      </c>
      <c r="M7">
        <f>HYPERLINK("https://dexscreener.com/solana/BgmCnJMcM925oHoRW8ogwDcTLA87Pr11ymcwv36Vpump?maker=B4PSJCv6JnUjXbFx5iZ2d9rE5vyuFHismMCBWbwd5Vyd","https://dexscreener.com/solana/BgmCnJMcM925oHoRW8ogwDcTLA87Pr11ymcwv36Vpump?maker=B4PSJCv6JnUjXbFx5iZ2d9rE5vyuFHismMCBWbwd5Vyd")</f>
        <v/>
      </c>
    </row>
    <row r="8">
      <c r="A8" t="inlineStr">
        <is>
          <t>CLmkmdeeDqZRciDPrpVS8JtFj2g1hh8U4XQmQishpump</t>
        </is>
      </c>
      <c r="B8" t="inlineStr">
        <is>
          <t>GASPODE</t>
        </is>
      </c>
      <c r="C8" t="n">
        <v>0</v>
      </c>
      <c r="D8" t="n">
        <v>-0.299</v>
      </c>
      <c r="E8" t="n">
        <v>-0.15</v>
      </c>
      <c r="F8" t="n">
        <v>2</v>
      </c>
      <c r="G8" t="n">
        <v>1.71</v>
      </c>
      <c r="H8" t="n">
        <v>2</v>
      </c>
      <c r="I8" t="n">
        <v>1</v>
      </c>
      <c r="J8" t="n">
        <v>-1</v>
      </c>
      <c r="K8" t="n">
        <v>-1</v>
      </c>
      <c r="L8">
        <f>HYPERLINK("https://www.defined.fi/sol/CLmkmdeeDqZRciDPrpVS8JtFj2g1hh8U4XQmQishpump?maker=B4PSJCv6JnUjXbFx5iZ2d9rE5vyuFHismMCBWbwd5Vyd","https://www.defined.fi/sol/CLmkmdeeDqZRciDPrpVS8JtFj2g1hh8U4XQmQishpump?maker=B4PSJCv6JnUjXbFx5iZ2d9rE5vyuFHismMCBWbwd5Vyd")</f>
        <v/>
      </c>
      <c r="M8">
        <f>HYPERLINK("https://dexscreener.com/solana/CLmkmdeeDqZRciDPrpVS8JtFj2g1hh8U4XQmQishpump?maker=B4PSJCv6JnUjXbFx5iZ2d9rE5vyuFHismMCBWbwd5Vyd","https://dexscreener.com/solana/CLmkmdeeDqZRciDPrpVS8JtFj2g1hh8U4XQmQishpump?maker=B4PSJCv6JnUjXbFx5iZ2d9rE5vyuFHismMCBWbwd5Vyd")</f>
        <v/>
      </c>
    </row>
    <row r="9">
      <c r="A9" t="inlineStr">
        <is>
          <t>66irswy3sn6ueuW48jW8PKp1iumqKrD6U7tgCfuywm4</t>
        </is>
      </c>
      <c r="B9" t="inlineStr">
        <is>
          <t>Leilan</t>
        </is>
      </c>
      <c r="C9" t="n">
        <v>0</v>
      </c>
      <c r="D9" t="n">
        <v>-1.8</v>
      </c>
      <c r="E9" t="n">
        <v>-0.62</v>
      </c>
      <c r="F9" t="n">
        <v>2.92</v>
      </c>
      <c r="G9" t="n">
        <v>1.12</v>
      </c>
      <c r="H9" t="n">
        <v>4</v>
      </c>
      <c r="I9" t="n">
        <v>2</v>
      </c>
      <c r="J9" t="n">
        <v>-1</v>
      </c>
      <c r="K9" t="n">
        <v>-1</v>
      </c>
      <c r="L9">
        <f>HYPERLINK("https://www.defined.fi/sol/66irswy3sn6ueuW48jW8PKp1iumqKrD6U7tgCfuywm4?maker=B4PSJCv6JnUjXbFx5iZ2d9rE5vyuFHismMCBWbwd5Vyd","https://www.defined.fi/sol/66irswy3sn6ueuW48jW8PKp1iumqKrD6U7tgCfuywm4?maker=B4PSJCv6JnUjXbFx5iZ2d9rE5vyuFHismMCBWbwd5Vyd")</f>
        <v/>
      </c>
      <c r="M9">
        <f>HYPERLINK("https://dexscreener.com/solana/66irswy3sn6ueuW48jW8PKp1iumqKrD6U7tgCfuywm4?maker=B4PSJCv6JnUjXbFx5iZ2d9rE5vyuFHismMCBWbwd5Vyd","https://dexscreener.com/solana/66irswy3sn6ueuW48jW8PKp1iumqKrD6U7tgCfuywm4?maker=B4PSJCv6JnUjXbFx5iZ2d9rE5vyuFHismMCBWbwd5Vyd")</f>
        <v/>
      </c>
    </row>
    <row r="10">
      <c r="A10" t="inlineStr">
        <is>
          <t>2tBPEZp3uChtKvdKhWgaA8AsqK3J6Mvt8w7XQo39pump</t>
        </is>
      </c>
      <c r="B10" t="inlineStr">
        <is>
          <t>maxy</t>
        </is>
      </c>
      <c r="C10" t="n">
        <v>0</v>
      </c>
      <c r="D10" t="n">
        <v>-2.16</v>
      </c>
      <c r="E10" t="n">
        <v>-0.62</v>
      </c>
      <c r="F10" t="n">
        <v>3.49</v>
      </c>
      <c r="G10" t="n">
        <v>1.33</v>
      </c>
      <c r="H10" t="n">
        <v>2</v>
      </c>
      <c r="I10" t="n">
        <v>1</v>
      </c>
      <c r="J10" t="n">
        <v>-1</v>
      </c>
      <c r="K10" t="n">
        <v>-1</v>
      </c>
      <c r="L10">
        <f>HYPERLINK("https://www.defined.fi/sol/2tBPEZp3uChtKvdKhWgaA8AsqK3J6Mvt8w7XQo39pump?maker=B4PSJCv6JnUjXbFx5iZ2d9rE5vyuFHismMCBWbwd5Vyd","https://www.defined.fi/sol/2tBPEZp3uChtKvdKhWgaA8AsqK3J6Mvt8w7XQo39pump?maker=B4PSJCv6JnUjXbFx5iZ2d9rE5vyuFHismMCBWbwd5Vyd")</f>
        <v/>
      </c>
      <c r="M10">
        <f>HYPERLINK("https://dexscreener.com/solana/2tBPEZp3uChtKvdKhWgaA8AsqK3J6Mvt8w7XQo39pump?maker=B4PSJCv6JnUjXbFx5iZ2d9rE5vyuFHismMCBWbwd5Vyd","https://dexscreener.com/solana/2tBPEZp3uChtKvdKhWgaA8AsqK3J6Mvt8w7XQo39pump?maker=B4PSJCv6JnUjXbFx5iZ2d9rE5vyuFHismMCBWbwd5Vyd")</f>
        <v/>
      </c>
    </row>
    <row r="11">
      <c r="A11" t="inlineStr">
        <is>
          <t>PD11M8MB8qQUAiWzyEK4JwfS8rt7Set6av6a5JYpump</t>
        </is>
      </c>
      <c r="B11" t="inlineStr">
        <is>
          <t>AICRYNODE</t>
        </is>
      </c>
      <c r="C11" t="n">
        <v>0</v>
      </c>
      <c r="D11" t="n">
        <v>-0.833</v>
      </c>
      <c r="E11" t="n">
        <v>-0.28</v>
      </c>
      <c r="F11" t="n">
        <v>2.92</v>
      </c>
      <c r="G11" t="n">
        <v>2.09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HYPERLINK("https://www.defined.fi/sol/PD11M8MB8qQUAiWzyEK4JwfS8rt7Set6av6a5JYpump?maker=B4PSJCv6JnUjXbFx5iZ2d9rE5vyuFHismMCBWbwd5Vyd","https://www.defined.fi/sol/PD11M8MB8qQUAiWzyEK4JwfS8rt7Set6av6a5JYpump?maker=B4PSJCv6JnUjXbFx5iZ2d9rE5vyuFHismMCBWbwd5Vyd")</f>
        <v/>
      </c>
      <c r="M11">
        <f>HYPERLINK("https://dexscreener.com/solana/PD11M8MB8qQUAiWzyEK4JwfS8rt7Set6av6a5JYpump?maker=B4PSJCv6JnUjXbFx5iZ2d9rE5vyuFHismMCBWbwd5Vyd","https://dexscreener.com/solana/PD11M8MB8qQUAiWzyEK4JwfS8rt7Set6av6a5JYpump?maker=B4PSJCv6JnUjXbFx5iZ2d9rE5vyuFHismMCBWbwd5Vyd")</f>
        <v/>
      </c>
    </row>
    <row r="12">
      <c r="A12" t="inlineStr">
        <is>
          <t>9JhFqCA21MoAXs2PTaeqNQp2XngPn1PgYr2rsEVCpump</t>
        </is>
      </c>
      <c r="B12" t="inlineStr">
        <is>
          <t>OPUS</t>
        </is>
      </c>
      <c r="C12" t="n">
        <v>0</v>
      </c>
      <c r="D12" t="n">
        <v>-0.12</v>
      </c>
      <c r="E12" t="n">
        <v>-0.04</v>
      </c>
      <c r="F12" t="n">
        <v>2.94</v>
      </c>
      <c r="G12" t="n">
        <v>2.82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HYPERLINK("https://www.defined.fi/sol/9JhFqCA21MoAXs2PTaeqNQp2XngPn1PgYr2rsEVCpump?maker=B4PSJCv6JnUjXbFx5iZ2d9rE5vyuFHismMCBWbwd5Vyd","https://www.defined.fi/sol/9JhFqCA21MoAXs2PTaeqNQp2XngPn1PgYr2rsEVCpump?maker=B4PSJCv6JnUjXbFx5iZ2d9rE5vyuFHismMCBWbwd5Vyd")</f>
        <v/>
      </c>
      <c r="M12">
        <f>HYPERLINK("https://dexscreener.com/solana/9JhFqCA21MoAXs2PTaeqNQp2XngPn1PgYr2rsEVCpump?maker=B4PSJCv6JnUjXbFx5iZ2d9rE5vyuFHismMCBWbwd5Vyd","https://dexscreener.com/solana/9JhFqCA21MoAXs2PTaeqNQp2XngPn1PgYr2rsEVCpump?maker=B4PSJCv6JnUjXbFx5iZ2d9rE5vyuFHismMCBWbwd5Vyd")</f>
        <v/>
      </c>
    </row>
    <row r="13">
      <c r="A13" t="inlineStr">
        <is>
          <t>Hg9yDtsaAZjMAh9YXgWmJhWdP3qKNAz6CgALEQ3spump</t>
        </is>
      </c>
      <c r="B13" t="inlineStr">
        <is>
          <t>cropy</t>
        </is>
      </c>
      <c r="C13" t="n">
        <v>0</v>
      </c>
      <c r="D13" t="n">
        <v>1.17</v>
      </c>
      <c r="E13" t="n">
        <v>1.21</v>
      </c>
      <c r="F13" t="n">
        <v>0.97</v>
      </c>
      <c r="G13" t="n">
        <v>2.14</v>
      </c>
      <c r="H13" t="n">
        <v>1</v>
      </c>
      <c r="I13" t="n">
        <v>2</v>
      </c>
      <c r="J13" t="n">
        <v>-1</v>
      </c>
      <c r="K13" t="n">
        <v>-1</v>
      </c>
      <c r="L13">
        <f>HYPERLINK("https://www.defined.fi/sol/Hg9yDtsaAZjMAh9YXgWmJhWdP3qKNAz6CgALEQ3spump?maker=B4PSJCv6JnUjXbFx5iZ2d9rE5vyuFHismMCBWbwd5Vyd","https://www.defined.fi/sol/Hg9yDtsaAZjMAh9YXgWmJhWdP3qKNAz6CgALEQ3spump?maker=B4PSJCv6JnUjXbFx5iZ2d9rE5vyuFHismMCBWbwd5Vyd")</f>
        <v/>
      </c>
      <c r="M13">
        <f>HYPERLINK("https://dexscreener.com/solana/Hg9yDtsaAZjMAh9YXgWmJhWdP3qKNAz6CgALEQ3spump?maker=B4PSJCv6JnUjXbFx5iZ2d9rE5vyuFHismMCBWbwd5Vyd","https://dexscreener.com/solana/Hg9yDtsaAZjMAh9YXgWmJhWdP3qKNAz6CgALEQ3spump?maker=B4PSJCv6JnUjXbFx5iZ2d9rE5vyuFHismMCBWbwd5Vyd")</f>
        <v/>
      </c>
    </row>
    <row r="14">
      <c r="A14" t="inlineStr">
        <is>
          <t>Ag7c8fASHsKmnxH2Dm1YtwwnnQCtAZrC91wwv2X6pump</t>
        </is>
      </c>
      <c r="B14" t="inlineStr">
        <is>
          <t>VENOMFROG</t>
        </is>
      </c>
      <c r="C14" t="n">
        <v>0</v>
      </c>
      <c r="D14" t="n">
        <v>-0.113</v>
      </c>
      <c r="E14" t="n">
        <v>-0.08</v>
      </c>
      <c r="F14" t="n">
        <v>1.46</v>
      </c>
      <c r="G14" t="n">
        <v>1.34</v>
      </c>
      <c r="H14" t="n">
        <v>2</v>
      </c>
      <c r="I14" t="n">
        <v>1</v>
      </c>
      <c r="J14" t="n">
        <v>-1</v>
      </c>
      <c r="K14" t="n">
        <v>-1</v>
      </c>
      <c r="L14">
        <f>HYPERLINK("https://www.defined.fi/sol/Ag7c8fASHsKmnxH2Dm1YtwwnnQCtAZrC91wwv2X6pump?maker=B4PSJCv6JnUjXbFx5iZ2d9rE5vyuFHismMCBWbwd5Vyd","https://www.defined.fi/sol/Ag7c8fASHsKmnxH2Dm1YtwwnnQCtAZrC91wwv2X6pump?maker=B4PSJCv6JnUjXbFx5iZ2d9rE5vyuFHismMCBWbwd5Vyd")</f>
        <v/>
      </c>
      <c r="M14">
        <f>HYPERLINK("https://dexscreener.com/solana/Ag7c8fASHsKmnxH2Dm1YtwwnnQCtAZrC91wwv2X6pump?maker=B4PSJCv6JnUjXbFx5iZ2d9rE5vyuFHismMCBWbwd5Vyd","https://dexscreener.com/solana/Ag7c8fASHsKmnxH2Dm1YtwwnnQCtAZrC91wwv2X6pump?maker=B4PSJCv6JnUjXbFx5iZ2d9rE5vyuFHismMCBWbwd5Vyd")</f>
        <v/>
      </c>
    </row>
    <row r="15">
      <c r="A15" t="inlineStr">
        <is>
          <t>9xwyKNTLihX7MZnVhZoWoqb8xgHKWSCF5iY9XTQc8iUX</t>
        </is>
      </c>
      <c r="B15" t="inlineStr">
        <is>
          <t>GOATSE</t>
        </is>
      </c>
      <c r="C15" t="n">
        <v>0</v>
      </c>
      <c r="D15" t="n">
        <v>-0.053</v>
      </c>
      <c r="E15" t="n">
        <v>-0.06</v>
      </c>
      <c r="F15" t="n">
        <v>0.974</v>
      </c>
      <c r="G15" t="n">
        <v>0.921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HYPERLINK("https://www.defined.fi/sol/9xwyKNTLihX7MZnVhZoWoqb8xgHKWSCF5iY9XTQc8iUX?maker=B4PSJCv6JnUjXbFx5iZ2d9rE5vyuFHismMCBWbwd5Vyd","https://www.defined.fi/sol/9xwyKNTLihX7MZnVhZoWoqb8xgHKWSCF5iY9XTQc8iUX?maker=B4PSJCv6JnUjXbFx5iZ2d9rE5vyuFHismMCBWbwd5Vyd")</f>
        <v/>
      </c>
      <c r="M15">
        <f>HYPERLINK("https://dexscreener.com/solana/9xwyKNTLihX7MZnVhZoWoqb8xgHKWSCF5iY9XTQc8iUX?maker=B4PSJCv6JnUjXbFx5iZ2d9rE5vyuFHismMCBWbwd5Vyd","https://dexscreener.com/solana/9xwyKNTLihX7MZnVhZoWoqb8xgHKWSCF5iY9XTQc8iUX?maker=B4PSJCv6JnUjXbFx5iZ2d9rE5vyuFHismMCBWbwd5Vyd")</f>
        <v/>
      </c>
    </row>
    <row r="16">
      <c r="A16" t="inlineStr">
        <is>
          <t>4kHu4VktgzpZW9i8LEsHZrNLJcTV98nGhyZE5JSEpump</t>
        </is>
      </c>
      <c r="B16" t="inlineStr">
        <is>
          <t>GOVAI</t>
        </is>
      </c>
      <c r="C16" t="n">
        <v>0</v>
      </c>
      <c r="D16" t="n">
        <v>0.197</v>
      </c>
      <c r="E16" t="n">
        <v>0.2</v>
      </c>
      <c r="F16" t="n">
        <v>0.984</v>
      </c>
      <c r="G16" t="n">
        <v>1.18</v>
      </c>
      <c r="H16" t="n">
        <v>2</v>
      </c>
      <c r="I16" t="n">
        <v>2</v>
      </c>
      <c r="J16" t="n">
        <v>-1</v>
      </c>
      <c r="K16" t="n">
        <v>-1</v>
      </c>
      <c r="L16">
        <f>HYPERLINK("https://www.defined.fi/sol/4kHu4VktgzpZW9i8LEsHZrNLJcTV98nGhyZE5JSEpump?maker=B4PSJCv6JnUjXbFx5iZ2d9rE5vyuFHismMCBWbwd5Vyd","https://www.defined.fi/sol/4kHu4VktgzpZW9i8LEsHZrNLJcTV98nGhyZE5JSEpump?maker=B4PSJCv6JnUjXbFx5iZ2d9rE5vyuFHismMCBWbwd5Vyd")</f>
        <v/>
      </c>
      <c r="M16">
        <f>HYPERLINK("https://dexscreener.com/solana/4kHu4VktgzpZW9i8LEsHZrNLJcTV98nGhyZE5JSEpump?maker=B4PSJCv6JnUjXbFx5iZ2d9rE5vyuFHismMCBWbwd5Vyd","https://dexscreener.com/solana/4kHu4VktgzpZW9i8LEsHZrNLJcTV98nGhyZE5JSEpump?maker=B4PSJCv6JnUjXbFx5iZ2d9rE5vyuFHismMCBWbwd5Vyd")</f>
        <v/>
      </c>
    </row>
    <row r="17">
      <c r="A17" t="inlineStr">
        <is>
          <t>5SM42YpCakFY2MLJdXkBPHjnvz7AabVe1wMWuF2ipump</t>
        </is>
      </c>
      <c r="B17" t="inlineStr">
        <is>
          <t>PEDOFWOG</t>
        </is>
      </c>
      <c r="C17" t="n">
        <v>0</v>
      </c>
      <c r="D17" t="n">
        <v>-0.05</v>
      </c>
      <c r="E17" t="n">
        <v>-0.1</v>
      </c>
      <c r="F17" t="n">
        <v>0.487</v>
      </c>
      <c r="G17" t="n">
        <v>0.437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HYPERLINK("https://www.defined.fi/sol/5SM42YpCakFY2MLJdXkBPHjnvz7AabVe1wMWuF2ipump?maker=B4PSJCv6JnUjXbFx5iZ2d9rE5vyuFHismMCBWbwd5Vyd","https://www.defined.fi/sol/5SM42YpCakFY2MLJdXkBPHjnvz7AabVe1wMWuF2ipump?maker=B4PSJCv6JnUjXbFx5iZ2d9rE5vyuFHismMCBWbwd5Vyd")</f>
        <v/>
      </c>
      <c r="M17">
        <f>HYPERLINK("https://dexscreener.com/solana/5SM42YpCakFY2MLJdXkBPHjnvz7AabVe1wMWuF2ipump?maker=B4PSJCv6JnUjXbFx5iZ2d9rE5vyuFHismMCBWbwd5Vyd","https://dexscreener.com/solana/5SM42YpCakFY2MLJdXkBPHjnvz7AabVe1wMWuF2ipump?maker=B4PSJCv6JnUjXbFx5iZ2d9rE5vyuFHismMCBWbwd5Vyd")</f>
        <v/>
      </c>
    </row>
    <row r="18">
      <c r="A18" t="inlineStr">
        <is>
          <t>GqmEdRD3zGUZdYPeuDeXxCc8Cj1DBmGSYK97TCwSpump</t>
        </is>
      </c>
      <c r="B18" t="inlineStr">
        <is>
          <t>e/acc</t>
        </is>
      </c>
      <c r="C18" t="n">
        <v>0</v>
      </c>
      <c r="D18" t="n">
        <v>0.314</v>
      </c>
      <c r="E18" t="n">
        <v>0.32</v>
      </c>
      <c r="F18" t="n">
        <v>0.975</v>
      </c>
      <c r="G18" t="n">
        <v>1.29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HYPERLINK("https://www.defined.fi/sol/GqmEdRD3zGUZdYPeuDeXxCc8Cj1DBmGSYK97TCwSpump?maker=B4PSJCv6JnUjXbFx5iZ2d9rE5vyuFHismMCBWbwd5Vyd","https://www.defined.fi/sol/GqmEdRD3zGUZdYPeuDeXxCc8Cj1DBmGSYK97TCwSpump?maker=B4PSJCv6JnUjXbFx5iZ2d9rE5vyuFHismMCBWbwd5Vyd")</f>
        <v/>
      </c>
      <c r="M18">
        <f>HYPERLINK("https://dexscreener.com/solana/GqmEdRD3zGUZdYPeuDeXxCc8Cj1DBmGSYK97TCwSpump?maker=B4PSJCv6JnUjXbFx5iZ2d9rE5vyuFHismMCBWbwd5Vyd","https://dexscreener.com/solana/GqmEdRD3zGUZdYPeuDeXxCc8Cj1DBmGSYK97TCwSpump?maker=B4PSJCv6JnUjXbFx5iZ2d9rE5vyuFHismMCBWbwd5Vyd")</f>
        <v/>
      </c>
    </row>
    <row r="19">
      <c r="A19" t="inlineStr">
        <is>
          <t>6DSqVXg9WLTWgz6LACqxN757QdHe1sCqkUfojWmxWtok</t>
        </is>
      </c>
      <c r="B19" t="inlineStr">
        <is>
          <t>CORN</t>
        </is>
      </c>
      <c r="C19" t="n">
        <v>0</v>
      </c>
      <c r="D19" t="n">
        <v>-0.473</v>
      </c>
      <c r="E19" t="n">
        <v>-0.16</v>
      </c>
      <c r="F19" t="n">
        <v>2.92</v>
      </c>
      <c r="G19" t="n">
        <v>2.45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HYPERLINK("https://www.defined.fi/sol/6DSqVXg9WLTWgz6LACqxN757QdHe1sCqkUfojWmxWtok?maker=B4PSJCv6JnUjXbFx5iZ2d9rE5vyuFHismMCBWbwd5Vyd","https://www.defined.fi/sol/6DSqVXg9WLTWgz6LACqxN757QdHe1sCqkUfojWmxWtok?maker=B4PSJCv6JnUjXbFx5iZ2d9rE5vyuFHismMCBWbwd5Vyd")</f>
        <v/>
      </c>
      <c r="M19">
        <f>HYPERLINK("https://dexscreener.com/solana/6DSqVXg9WLTWgz6LACqxN757QdHe1sCqkUfojWmxWtok?maker=B4PSJCv6JnUjXbFx5iZ2d9rE5vyuFHismMCBWbwd5Vyd","https://dexscreener.com/solana/6DSqVXg9WLTWgz6LACqxN757QdHe1sCqkUfojWmxWtok?maker=B4PSJCv6JnUjXbFx5iZ2d9rE5vyuFHismMCBWbwd5Vyd")</f>
        <v/>
      </c>
    </row>
    <row r="20">
      <c r="A20" t="inlineStr">
        <is>
          <t>9Za5hA1XFyGBNbGNEJH7v411AXaW19WMhKaAvamUgT7T</t>
        </is>
      </c>
      <c r="B20" t="inlineStr">
        <is>
          <t>Elysium</t>
        </is>
      </c>
      <c r="C20" t="n">
        <v>0</v>
      </c>
      <c r="D20" t="n">
        <v>25.57</v>
      </c>
      <c r="E20" t="n">
        <v>26</v>
      </c>
      <c r="F20" t="n">
        <v>0.975</v>
      </c>
      <c r="G20" t="n">
        <v>26.55</v>
      </c>
      <c r="H20" t="n">
        <v>1</v>
      </c>
      <c r="I20" t="n">
        <v>3</v>
      </c>
      <c r="J20" t="n">
        <v>-1</v>
      </c>
      <c r="K20" t="n">
        <v>-1</v>
      </c>
      <c r="L20">
        <f>HYPERLINK("https://www.defined.fi/sol/9Za5hA1XFyGBNbGNEJH7v411AXaW19WMhKaAvamUgT7T?maker=B4PSJCv6JnUjXbFx5iZ2d9rE5vyuFHismMCBWbwd5Vyd","https://www.defined.fi/sol/9Za5hA1XFyGBNbGNEJH7v411AXaW19WMhKaAvamUgT7T?maker=B4PSJCv6JnUjXbFx5iZ2d9rE5vyuFHismMCBWbwd5Vyd")</f>
        <v/>
      </c>
      <c r="M20">
        <f>HYPERLINK("https://dexscreener.com/solana/9Za5hA1XFyGBNbGNEJH7v411AXaW19WMhKaAvamUgT7T?maker=B4PSJCv6JnUjXbFx5iZ2d9rE5vyuFHismMCBWbwd5Vyd","https://dexscreener.com/solana/9Za5hA1XFyGBNbGNEJH7v411AXaW19WMhKaAvamUgT7T?maker=B4PSJCv6JnUjXbFx5iZ2d9rE5vyuFHismMCBWbwd5Vyd")</f>
        <v/>
      </c>
    </row>
    <row r="21">
      <c r="A21" t="inlineStr">
        <is>
          <t>DLMbs2E11UhHhYTbjzPypFWDnUidFXV5J3Wo7EU3pump</t>
        </is>
      </c>
      <c r="B21" t="inlineStr">
        <is>
          <t>Emira</t>
        </is>
      </c>
      <c r="C21" t="n">
        <v>1</v>
      </c>
      <c r="D21" t="n">
        <v>0.074</v>
      </c>
      <c r="E21" t="n">
        <v>0.03</v>
      </c>
      <c r="F21" t="n">
        <v>2.91</v>
      </c>
      <c r="G21" t="n">
        <v>2.99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HYPERLINK("https://www.defined.fi/sol/DLMbs2E11UhHhYTbjzPypFWDnUidFXV5J3Wo7EU3pump?maker=B4PSJCv6JnUjXbFx5iZ2d9rE5vyuFHismMCBWbwd5Vyd","https://www.defined.fi/sol/DLMbs2E11UhHhYTbjzPypFWDnUidFXV5J3Wo7EU3pump?maker=B4PSJCv6JnUjXbFx5iZ2d9rE5vyuFHismMCBWbwd5Vyd")</f>
        <v/>
      </c>
      <c r="M21">
        <f>HYPERLINK("https://dexscreener.com/solana/DLMbs2E11UhHhYTbjzPypFWDnUidFXV5J3Wo7EU3pump?maker=B4PSJCv6JnUjXbFx5iZ2d9rE5vyuFHismMCBWbwd5Vyd","https://dexscreener.com/solana/DLMbs2E11UhHhYTbjzPypFWDnUidFXV5J3Wo7EU3pump?maker=B4PSJCv6JnUjXbFx5iZ2d9rE5vyuFHismMCBWbwd5Vyd")</f>
        <v/>
      </c>
    </row>
    <row r="22">
      <c r="A22" t="inlineStr">
        <is>
          <t>KBFs8Zb1V1tT9x7Ba3AWQo8jSNyL6GLuXjBx6kHpump</t>
        </is>
      </c>
      <c r="B22" t="inlineStr">
        <is>
          <t>$HIVE</t>
        </is>
      </c>
      <c r="C22" t="n">
        <v>1</v>
      </c>
      <c r="D22" t="n">
        <v>-0.287</v>
      </c>
      <c r="E22" t="n">
        <v>-0.15</v>
      </c>
      <c r="F22" t="n">
        <v>1.94</v>
      </c>
      <c r="G22" t="n">
        <v>1.65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HYPERLINK("https://www.defined.fi/sol/KBFs8Zb1V1tT9x7Ba3AWQo8jSNyL6GLuXjBx6kHpump?maker=B4PSJCv6JnUjXbFx5iZ2d9rE5vyuFHismMCBWbwd5Vyd","https://www.defined.fi/sol/KBFs8Zb1V1tT9x7Ba3AWQo8jSNyL6GLuXjBx6kHpump?maker=B4PSJCv6JnUjXbFx5iZ2d9rE5vyuFHismMCBWbwd5Vyd")</f>
        <v/>
      </c>
      <c r="M22">
        <f>HYPERLINK("https://dexscreener.com/solana/KBFs8Zb1V1tT9x7Ba3AWQo8jSNyL6GLuXjBx6kHpump?maker=B4PSJCv6JnUjXbFx5iZ2d9rE5vyuFHismMCBWbwd5Vyd","https://dexscreener.com/solana/KBFs8Zb1V1tT9x7Ba3AWQo8jSNyL6GLuXjBx6kHpump?maker=B4PSJCv6JnUjXbFx5iZ2d9rE5vyuFHismMCBWbwd5Vyd")</f>
        <v/>
      </c>
    </row>
    <row r="23">
      <c r="A23" t="inlineStr">
        <is>
          <t>ETZDTrZp1tWSTPHf22cyUXiv5xGzXuBFEwJAsE8ypump</t>
        </is>
      </c>
      <c r="B23" t="inlineStr">
        <is>
          <t>xcog</t>
        </is>
      </c>
      <c r="C23" t="n">
        <v>1</v>
      </c>
      <c r="D23" t="n">
        <v>28.44</v>
      </c>
      <c r="E23" t="n">
        <v>2.4</v>
      </c>
      <c r="F23" t="n">
        <v>11.84</v>
      </c>
      <c r="G23" t="n">
        <v>40.28</v>
      </c>
      <c r="H23" t="n">
        <v>11</v>
      </c>
      <c r="I23" t="n">
        <v>4</v>
      </c>
      <c r="J23" t="n">
        <v>-1</v>
      </c>
      <c r="K23" t="n">
        <v>-1</v>
      </c>
      <c r="L23">
        <f>HYPERLINK("https://www.defined.fi/sol/ETZDTrZp1tWSTPHf22cyUXiv5xGzXuBFEwJAsE8ypump?maker=B4PSJCv6JnUjXbFx5iZ2d9rE5vyuFHismMCBWbwd5Vyd","https://www.defined.fi/sol/ETZDTrZp1tWSTPHf22cyUXiv5xGzXuBFEwJAsE8ypump?maker=B4PSJCv6JnUjXbFx5iZ2d9rE5vyuFHismMCBWbwd5Vyd")</f>
        <v/>
      </c>
      <c r="M23">
        <f>HYPERLINK("https://dexscreener.com/solana/ETZDTrZp1tWSTPHf22cyUXiv5xGzXuBFEwJAsE8ypump?maker=B4PSJCv6JnUjXbFx5iZ2d9rE5vyuFHismMCBWbwd5Vyd","https://dexscreener.com/solana/ETZDTrZp1tWSTPHf22cyUXiv5xGzXuBFEwJAsE8ypump?maker=B4PSJCv6JnUjXbFx5iZ2d9rE5vyuFHismMCBWbwd5Vyd")</f>
        <v/>
      </c>
    </row>
    <row r="24">
      <c r="A24" t="inlineStr">
        <is>
          <t>5ymzsgQjiaa4bXEPgrVTgNJJWyHUw3En3i9Jppb4pump</t>
        </is>
      </c>
      <c r="B24" t="inlineStr">
        <is>
          <t>blake</t>
        </is>
      </c>
      <c r="C24" t="n">
        <v>1</v>
      </c>
      <c r="D24" t="n">
        <v>-0.048</v>
      </c>
      <c r="E24" t="n">
        <v>-0.05</v>
      </c>
      <c r="F24" t="n">
        <v>0.976</v>
      </c>
      <c r="G24" t="n">
        <v>0.928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HYPERLINK("https://www.defined.fi/sol/5ymzsgQjiaa4bXEPgrVTgNJJWyHUw3En3i9Jppb4pump?maker=B4PSJCv6JnUjXbFx5iZ2d9rE5vyuFHismMCBWbwd5Vyd","https://www.defined.fi/sol/5ymzsgQjiaa4bXEPgrVTgNJJWyHUw3En3i9Jppb4pump?maker=B4PSJCv6JnUjXbFx5iZ2d9rE5vyuFHismMCBWbwd5Vyd")</f>
        <v/>
      </c>
      <c r="M24">
        <f>HYPERLINK("https://dexscreener.com/solana/5ymzsgQjiaa4bXEPgrVTgNJJWyHUw3En3i9Jppb4pump?maker=B4PSJCv6JnUjXbFx5iZ2d9rE5vyuFHismMCBWbwd5Vyd","https://dexscreener.com/solana/5ymzsgQjiaa4bXEPgrVTgNJJWyHUw3En3i9Jppb4pump?maker=B4PSJCv6JnUjXbFx5iZ2d9rE5vyuFHismMCBWbwd5Vyd")</f>
        <v/>
      </c>
    </row>
    <row r="25">
      <c r="A25" t="inlineStr">
        <is>
          <t>3TCoCK7xYK7jSB6S84uvYpJXQrJXSUMCQ1cXtRgepump</t>
        </is>
      </c>
      <c r="B25" t="inlineStr">
        <is>
          <t>karen</t>
        </is>
      </c>
      <c r="C25" t="n">
        <v>1</v>
      </c>
      <c r="D25" t="n">
        <v>-1.22</v>
      </c>
      <c r="E25" t="n">
        <v>-0.42</v>
      </c>
      <c r="F25" t="n">
        <v>2.91</v>
      </c>
      <c r="G25" t="n">
        <v>1.69</v>
      </c>
      <c r="H25" t="n">
        <v>3</v>
      </c>
      <c r="I25" t="n">
        <v>1</v>
      </c>
      <c r="J25" t="n">
        <v>-1</v>
      </c>
      <c r="K25" t="n">
        <v>-1</v>
      </c>
      <c r="L25">
        <f>HYPERLINK("https://www.defined.fi/sol/3TCoCK7xYK7jSB6S84uvYpJXQrJXSUMCQ1cXtRgepump?maker=B4PSJCv6JnUjXbFx5iZ2d9rE5vyuFHismMCBWbwd5Vyd","https://www.defined.fi/sol/3TCoCK7xYK7jSB6S84uvYpJXQrJXSUMCQ1cXtRgepump?maker=B4PSJCv6JnUjXbFx5iZ2d9rE5vyuFHismMCBWbwd5Vyd")</f>
        <v/>
      </c>
      <c r="M25">
        <f>HYPERLINK("https://dexscreener.com/solana/3TCoCK7xYK7jSB6S84uvYpJXQrJXSUMCQ1cXtRgepump?maker=B4PSJCv6JnUjXbFx5iZ2d9rE5vyuFHismMCBWbwd5Vyd","https://dexscreener.com/solana/3TCoCK7xYK7jSB6S84uvYpJXQrJXSUMCQ1cXtRgepump?maker=B4PSJCv6JnUjXbFx5iZ2d9rE5vyuFHismMCBWbwd5Vyd")</f>
        <v/>
      </c>
    </row>
    <row r="26">
      <c r="A26" t="inlineStr">
        <is>
          <t>J8KoJi7LFNdJiGt8qavfpu2R5jXfiZxeKukhHGXgpump</t>
        </is>
      </c>
      <c r="B26" t="inlineStr">
        <is>
          <t>kache</t>
        </is>
      </c>
      <c r="C26" t="n">
        <v>1</v>
      </c>
      <c r="D26" t="n">
        <v>-2.66</v>
      </c>
      <c r="E26" t="n">
        <v>-0.8</v>
      </c>
      <c r="F26" t="n">
        <v>3.31</v>
      </c>
      <c r="G26" t="n">
        <v>0.652</v>
      </c>
      <c r="H26" t="n">
        <v>4</v>
      </c>
      <c r="I26" t="n">
        <v>1</v>
      </c>
      <c r="J26" t="n">
        <v>-1</v>
      </c>
      <c r="K26" t="n">
        <v>-1</v>
      </c>
      <c r="L26">
        <f>HYPERLINK("https://www.defined.fi/sol/J8KoJi7LFNdJiGt8qavfpu2R5jXfiZxeKukhHGXgpump?maker=B4PSJCv6JnUjXbFx5iZ2d9rE5vyuFHismMCBWbwd5Vyd","https://www.defined.fi/sol/J8KoJi7LFNdJiGt8qavfpu2R5jXfiZxeKukhHGXgpump?maker=B4PSJCv6JnUjXbFx5iZ2d9rE5vyuFHismMCBWbwd5Vyd")</f>
        <v/>
      </c>
      <c r="M26">
        <f>HYPERLINK("https://dexscreener.com/solana/J8KoJi7LFNdJiGt8qavfpu2R5jXfiZxeKukhHGXgpump?maker=B4PSJCv6JnUjXbFx5iZ2d9rE5vyuFHismMCBWbwd5Vyd","https://dexscreener.com/solana/J8KoJi7LFNdJiGt8qavfpu2R5jXfiZxeKukhHGXgpump?maker=B4PSJCv6JnUjXbFx5iZ2d9rE5vyuFHismMCBWbwd5Vyd")</f>
        <v/>
      </c>
    </row>
    <row r="27">
      <c r="A27" t="inlineStr">
        <is>
          <t>BoAQaykj3LtkM2Brevc7cQcRAzpqcsP47nJ2rkyopump</t>
        </is>
      </c>
      <c r="B27" t="inlineStr">
        <is>
          <t>FOREST</t>
        </is>
      </c>
      <c r="C27" t="n">
        <v>1</v>
      </c>
      <c r="D27" t="n">
        <v>0.8100000000000001</v>
      </c>
      <c r="E27" t="n">
        <v>0.06</v>
      </c>
      <c r="F27" t="n">
        <v>14.12</v>
      </c>
      <c r="G27" t="n">
        <v>14.93</v>
      </c>
      <c r="H27" t="n">
        <v>6</v>
      </c>
      <c r="I27" t="n">
        <v>6</v>
      </c>
      <c r="J27" t="n">
        <v>-1</v>
      </c>
      <c r="K27" t="n">
        <v>-1</v>
      </c>
      <c r="L27">
        <f>HYPERLINK("https://www.defined.fi/sol/BoAQaykj3LtkM2Brevc7cQcRAzpqcsP47nJ2rkyopump?maker=B4PSJCv6JnUjXbFx5iZ2d9rE5vyuFHismMCBWbwd5Vyd","https://www.defined.fi/sol/BoAQaykj3LtkM2Brevc7cQcRAzpqcsP47nJ2rkyopump?maker=B4PSJCv6JnUjXbFx5iZ2d9rE5vyuFHismMCBWbwd5Vyd")</f>
        <v/>
      </c>
      <c r="M27">
        <f>HYPERLINK("https://dexscreener.com/solana/BoAQaykj3LtkM2Brevc7cQcRAzpqcsP47nJ2rkyopump?maker=B4PSJCv6JnUjXbFx5iZ2d9rE5vyuFHismMCBWbwd5Vyd","https://dexscreener.com/solana/BoAQaykj3LtkM2Brevc7cQcRAzpqcsP47nJ2rkyopump?maker=B4PSJCv6JnUjXbFx5iZ2d9rE5vyuFHismMCBWbwd5Vyd")</f>
        <v/>
      </c>
    </row>
    <row r="28">
      <c r="A28" t="inlineStr">
        <is>
          <t>BQCexRWggJukVENsvkb7AmUBriVqTEA7ixC4GPE1XJ16</t>
        </is>
      </c>
      <c r="B28" t="inlineStr">
        <is>
          <t>desy</t>
        </is>
      </c>
      <c r="C28" t="n">
        <v>1</v>
      </c>
      <c r="D28" t="n">
        <v>0.092</v>
      </c>
      <c r="E28" t="n">
        <v>0.09</v>
      </c>
      <c r="F28" t="n">
        <v>1.06</v>
      </c>
      <c r="G28" t="n">
        <v>1.15</v>
      </c>
      <c r="H28" t="n">
        <v>2</v>
      </c>
      <c r="I28" t="n">
        <v>1</v>
      </c>
      <c r="J28" t="n">
        <v>-1</v>
      </c>
      <c r="K28" t="n">
        <v>-1</v>
      </c>
      <c r="L28">
        <f>HYPERLINK("https://www.defined.fi/sol/BQCexRWggJukVENsvkb7AmUBriVqTEA7ixC4GPE1XJ16?maker=B4PSJCv6JnUjXbFx5iZ2d9rE5vyuFHismMCBWbwd5Vyd","https://www.defined.fi/sol/BQCexRWggJukVENsvkb7AmUBriVqTEA7ixC4GPE1XJ16?maker=B4PSJCv6JnUjXbFx5iZ2d9rE5vyuFHismMCBWbwd5Vyd")</f>
        <v/>
      </c>
      <c r="M28">
        <f>HYPERLINK("https://dexscreener.com/solana/BQCexRWggJukVENsvkb7AmUBriVqTEA7ixC4GPE1XJ16?maker=B4PSJCv6JnUjXbFx5iZ2d9rE5vyuFHismMCBWbwd5Vyd","https://dexscreener.com/solana/BQCexRWggJukVENsvkb7AmUBriVqTEA7ixC4GPE1XJ16?maker=B4PSJCv6JnUjXbFx5iZ2d9rE5vyuFHismMCBWbwd5Vyd")</f>
        <v/>
      </c>
    </row>
    <row r="29">
      <c r="A29" t="inlineStr">
        <is>
          <t>FSFYNeHsqz1LKg8DdB5NrHJAZkzK8VzfrJbZFUPnpump</t>
        </is>
      </c>
      <c r="B29" t="inlineStr">
        <is>
          <t>GOLDRUSH</t>
        </is>
      </c>
      <c r="C29" t="n">
        <v>1</v>
      </c>
      <c r="D29" t="n">
        <v>-0.784</v>
      </c>
      <c r="E29" t="n">
        <v>-0.8100000000000001</v>
      </c>
      <c r="F29" t="n">
        <v>0.965</v>
      </c>
      <c r="G29" t="n">
        <v>0.181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HYPERLINK("https://www.defined.fi/sol/FSFYNeHsqz1LKg8DdB5NrHJAZkzK8VzfrJbZFUPnpump?maker=B4PSJCv6JnUjXbFx5iZ2d9rE5vyuFHismMCBWbwd5Vyd","https://www.defined.fi/sol/FSFYNeHsqz1LKg8DdB5NrHJAZkzK8VzfrJbZFUPnpump?maker=B4PSJCv6JnUjXbFx5iZ2d9rE5vyuFHismMCBWbwd5Vyd")</f>
        <v/>
      </c>
      <c r="M29">
        <f>HYPERLINK("https://dexscreener.com/solana/FSFYNeHsqz1LKg8DdB5NrHJAZkzK8VzfrJbZFUPnpump?maker=B4PSJCv6JnUjXbFx5iZ2d9rE5vyuFHismMCBWbwd5Vyd","https://dexscreener.com/solana/FSFYNeHsqz1LKg8DdB5NrHJAZkzK8VzfrJbZFUPnpump?maker=B4PSJCv6JnUjXbFx5iZ2d9rE5vyuFHismMCBWbwd5Vyd")</f>
        <v/>
      </c>
    </row>
    <row r="30">
      <c r="A30" t="inlineStr">
        <is>
          <t>vZz4CG7njSwnVHCh8neWPY6tSxXHXvAwL5U2J2Epump</t>
        </is>
      </c>
      <c r="B30" t="inlineStr">
        <is>
          <t>SHEEP</t>
        </is>
      </c>
      <c r="C30" t="n">
        <v>1</v>
      </c>
      <c r="D30" t="n">
        <v>-0.115</v>
      </c>
      <c r="E30" t="n">
        <v>-0.12</v>
      </c>
      <c r="F30" t="n">
        <v>0.958</v>
      </c>
      <c r="G30" t="n">
        <v>0.843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HYPERLINK("https://www.defined.fi/sol/vZz4CG7njSwnVHCh8neWPY6tSxXHXvAwL5U2J2Epump?maker=B4PSJCv6JnUjXbFx5iZ2d9rE5vyuFHismMCBWbwd5Vyd","https://www.defined.fi/sol/vZz4CG7njSwnVHCh8neWPY6tSxXHXvAwL5U2J2Epump?maker=B4PSJCv6JnUjXbFx5iZ2d9rE5vyuFHismMCBWbwd5Vyd")</f>
        <v/>
      </c>
      <c r="M30">
        <f>HYPERLINK("https://dexscreener.com/solana/vZz4CG7njSwnVHCh8neWPY6tSxXHXvAwL5U2J2Epump?maker=B4PSJCv6JnUjXbFx5iZ2d9rE5vyuFHismMCBWbwd5Vyd","https://dexscreener.com/solana/vZz4CG7njSwnVHCh8neWPY6tSxXHXvAwL5U2J2Epump?maker=B4PSJCv6JnUjXbFx5iZ2d9rE5vyuFHismMCBWbwd5Vyd")</f>
        <v/>
      </c>
    </row>
    <row r="31">
      <c r="A31" t="inlineStr">
        <is>
          <t>31iDU7tkgzY8qbWnxT1LmZ7ZHXrfKaBUx8yGETiapump</t>
        </is>
      </c>
      <c r="B31" t="inlineStr">
        <is>
          <t>RETARDIOAI</t>
        </is>
      </c>
      <c r="C31" t="n">
        <v>2</v>
      </c>
      <c r="D31" t="n">
        <v>0.216</v>
      </c>
      <c r="E31" t="n">
        <v>0.23</v>
      </c>
      <c r="F31" t="n">
        <v>0.944</v>
      </c>
      <c r="G31" t="n">
        <v>1.16</v>
      </c>
      <c r="H31" t="n">
        <v>2</v>
      </c>
      <c r="I31" t="n">
        <v>2</v>
      </c>
      <c r="J31" t="n">
        <v>-1</v>
      </c>
      <c r="K31" t="n">
        <v>-1</v>
      </c>
      <c r="L31">
        <f>HYPERLINK("https://www.defined.fi/sol/31iDU7tkgzY8qbWnxT1LmZ7ZHXrfKaBUx8yGETiapump?maker=B4PSJCv6JnUjXbFx5iZ2d9rE5vyuFHismMCBWbwd5Vyd","https://www.defined.fi/sol/31iDU7tkgzY8qbWnxT1LmZ7ZHXrfKaBUx8yGETiapump?maker=B4PSJCv6JnUjXbFx5iZ2d9rE5vyuFHismMCBWbwd5Vyd")</f>
        <v/>
      </c>
      <c r="M31">
        <f>HYPERLINK("https://dexscreener.com/solana/31iDU7tkgzY8qbWnxT1LmZ7ZHXrfKaBUx8yGETiapump?maker=B4PSJCv6JnUjXbFx5iZ2d9rE5vyuFHismMCBWbwd5Vyd","https://dexscreener.com/solana/31iDU7tkgzY8qbWnxT1LmZ7ZHXrfKaBUx8yGETiapump?maker=B4PSJCv6JnUjXbFx5iZ2d9rE5vyuFHismMCBWbwd5Vyd")</f>
        <v/>
      </c>
    </row>
    <row r="32">
      <c r="A32" t="inlineStr">
        <is>
          <t>6qy48L6dgxYrZUvoK8W8t6E3tQsh3xtrb2EbnkeQpump</t>
        </is>
      </c>
      <c r="B32" t="inlineStr">
        <is>
          <t>FM</t>
        </is>
      </c>
      <c r="C32" t="n">
        <v>2</v>
      </c>
      <c r="D32" t="n">
        <v>-0.176</v>
      </c>
      <c r="E32" t="n">
        <v>-0.62</v>
      </c>
      <c r="F32" t="n">
        <v>0.283</v>
      </c>
      <c r="G32" t="n">
        <v>0.106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HYPERLINK("https://www.defined.fi/sol/6qy48L6dgxYrZUvoK8W8t6E3tQsh3xtrb2EbnkeQpump?maker=B4PSJCv6JnUjXbFx5iZ2d9rE5vyuFHismMCBWbwd5Vyd","https://www.defined.fi/sol/6qy48L6dgxYrZUvoK8W8t6E3tQsh3xtrb2EbnkeQpump?maker=B4PSJCv6JnUjXbFx5iZ2d9rE5vyuFHismMCBWbwd5Vyd")</f>
        <v/>
      </c>
      <c r="M32">
        <f>HYPERLINK("https://dexscreener.com/solana/6qy48L6dgxYrZUvoK8W8t6E3tQsh3xtrb2EbnkeQpump?maker=B4PSJCv6JnUjXbFx5iZ2d9rE5vyuFHismMCBWbwd5Vyd","https://dexscreener.com/solana/6qy48L6dgxYrZUvoK8W8t6E3tQsh3xtrb2EbnkeQpump?maker=B4PSJCv6JnUjXbFx5iZ2d9rE5vyuFHismMCBWbwd5Vyd")</f>
        <v/>
      </c>
    </row>
    <row r="33">
      <c r="A33" t="inlineStr">
        <is>
          <t>CCuHEDFkJNiCzo5u1vPKJpCcWPvAo9MzmTfD2gC5pump</t>
        </is>
      </c>
      <c r="B33" t="inlineStr">
        <is>
          <t>LostPepe</t>
        </is>
      </c>
      <c r="C33" t="n">
        <v>2</v>
      </c>
      <c r="D33" t="n">
        <v>0.059</v>
      </c>
      <c r="E33" t="n">
        <v>0.12</v>
      </c>
      <c r="F33" t="n">
        <v>0.471</v>
      </c>
      <c r="G33" t="n">
        <v>0.53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HYPERLINK("https://www.defined.fi/sol/CCuHEDFkJNiCzo5u1vPKJpCcWPvAo9MzmTfD2gC5pump?maker=B4PSJCv6JnUjXbFx5iZ2d9rE5vyuFHismMCBWbwd5Vyd","https://www.defined.fi/sol/CCuHEDFkJNiCzo5u1vPKJpCcWPvAo9MzmTfD2gC5pump?maker=B4PSJCv6JnUjXbFx5iZ2d9rE5vyuFHismMCBWbwd5Vyd")</f>
        <v/>
      </c>
      <c r="M33">
        <f>HYPERLINK("https://dexscreener.com/solana/CCuHEDFkJNiCzo5u1vPKJpCcWPvAo9MzmTfD2gC5pump?maker=B4PSJCv6JnUjXbFx5iZ2d9rE5vyuFHismMCBWbwd5Vyd","https://dexscreener.com/solana/CCuHEDFkJNiCzo5u1vPKJpCcWPvAo9MzmTfD2gC5pump?maker=B4PSJCv6JnUjXbFx5iZ2d9rE5vyuFHismMCBWbwd5Vyd")</f>
        <v/>
      </c>
    </row>
    <row r="34">
      <c r="A34" t="inlineStr">
        <is>
          <t>7ERm6pnFPhmPN9r2B7oMZZkVyAcCbFvnYHfbX8F5pump</t>
        </is>
      </c>
      <c r="B34" t="inlineStr">
        <is>
          <t>Moocat</t>
        </is>
      </c>
      <c r="C34" t="n">
        <v>2</v>
      </c>
      <c r="D34" t="n">
        <v>-0.049</v>
      </c>
      <c r="E34" t="n">
        <v>-0.1</v>
      </c>
      <c r="F34" t="n">
        <v>0.471</v>
      </c>
      <c r="G34" t="n">
        <v>0.422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HYPERLINK("https://www.defined.fi/sol/7ERm6pnFPhmPN9r2B7oMZZkVyAcCbFvnYHfbX8F5pump?maker=B4PSJCv6JnUjXbFx5iZ2d9rE5vyuFHismMCBWbwd5Vyd","https://www.defined.fi/sol/7ERm6pnFPhmPN9r2B7oMZZkVyAcCbFvnYHfbX8F5pump?maker=B4PSJCv6JnUjXbFx5iZ2d9rE5vyuFHismMCBWbwd5Vyd")</f>
        <v/>
      </c>
      <c r="M34">
        <f>HYPERLINK("https://dexscreener.com/solana/7ERm6pnFPhmPN9r2B7oMZZkVyAcCbFvnYHfbX8F5pump?maker=B4PSJCv6JnUjXbFx5iZ2d9rE5vyuFHismMCBWbwd5Vyd","https://dexscreener.com/solana/7ERm6pnFPhmPN9r2B7oMZZkVyAcCbFvnYHfbX8F5pump?maker=B4PSJCv6JnUjXbFx5iZ2d9rE5vyuFHismMCBWbwd5Vyd")</f>
        <v/>
      </c>
    </row>
    <row r="35">
      <c r="A35" t="inlineStr">
        <is>
          <t>AsmKCysufJvzLiMu5BXPn2ENsLx6DKsRSxstDk4Epump</t>
        </is>
      </c>
      <c r="B35" t="inlineStr">
        <is>
          <t>unknown_AsmK</t>
        </is>
      </c>
      <c r="C35" t="n">
        <v>2</v>
      </c>
      <c r="D35" t="n">
        <v>0.097</v>
      </c>
      <c r="E35" t="n">
        <v>0.08</v>
      </c>
      <c r="F35" t="n">
        <v>1.15</v>
      </c>
      <c r="G35" t="n">
        <v>1.25</v>
      </c>
      <c r="H35" t="n">
        <v>3</v>
      </c>
      <c r="I35" t="n">
        <v>2</v>
      </c>
      <c r="J35" t="n">
        <v>-1</v>
      </c>
      <c r="K35" t="n">
        <v>-1</v>
      </c>
      <c r="L35">
        <f>HYPERLINK("https://www.defined.fi/sol/AsmKCysufJvzLiMu5BXPn2ENsLx6DKsRSxstDk4Epump?maker=B4PSJCv6JnUjXbFx5iZ2d9rE5vyuFHismMCBWbwd5Vyd","https://www.defined.fi/sol/AsmKCysufJvzLiMu5BXPn2ENsLx6DKsRSxstDk4Epump?maker=B4PSJCv6JnUjXbFx5iZ2d9rE5vyuFHismMCBWbwd5Vyd")</f>
        <v/>
      </c>
      <c r="M35">
        <f>HYPERLINK("https://dexscreener.com/solana/AsmKCysufJvzLiMu5BXPn2ENsLx6DKsRSxstDk4Epump?maker=B4PSJCv6JnUjXbFx5iZ2d9rE5vyuFHismMCBWbwd5Vyd","https://dexscreener.com/solana/AsmKCysufJvzLiMu5BXPn2ENsLx6DKsRSxstDk4Epump?maker=B4PSJCv6JnUjXbFx5iZ2d9rE5vyuFHismMCBWbwd5Vyd")</f>
        <v/>
      </c>
    </row>
    <row r="36">
      <c r="A36" t="inlineStr">
        <is>
          <t>HJBHJPL6QZ5wq5sXEsEmMNPLZqxJKsQBHiRF3Hj3pump</t>
        </is>
      </c>
      <c r="B36" t="inlineStr">
        <is>
          <t>#TRUMP</t>
        </is>
      </c>
      <c r="C36" t="n">
        <v>2</v>
      </c>
      <c r="D36" t="n">
        <v>-0.046</v>
      </c>
      <c r="E36" t="n">
        <v>-0.63</v>
      </c>
      <c r="F36" t="n">
        <v>0.073</v>
      </c>
      <c r="G36" t="n">
        <v>0.027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HYPERLINK("https://www.defined.fi/sol/HJBHJPL6QZ5wq5sXEsEmMNPLZqxJKsQBHiRF3Hj3pump?maker=B4PSJCv6JnUjXbFx5iZ2d9rE5vyuFHismMCBWbwd5Vyd","https://www.defined.fi/sol/HJBHJPL6QZ5wq5sXEsEmMNPLZqxJKsQBHiRF3Hj3pump?maker=B4PSJCv6JnUjXbFx5iZ2d9rE5vyuFHismMCBWbwd5Vyd")</f>
        <v/>
      </c>
      <c r="M36">
        <f>HYPERLINK("https://dexscreener.com/solana/HJBHJPL6QZ5wq5sXEsEmMNPLZqxJKsQBHiRF3Hj3pump?maker=B4PSJCv6JnUjXbFx5iZ2d9rE5vyuFHismMCBWbwd5Vyd","https://dexscreener.com/solana/HJBHJPL6QZ5wq5sXEsEmMNPLZqxJKsQBHiRF3Hj3pump?maker=B4PSJCv6JnUjXbFx5iZ2d9rE5vyuFHismMCBWbwd5Vyd")</f>
        <v/>
      </c>
    </row>
    <row r="37">
      <c r="A37" t="inlineStr">
        <is>
          <t>ComSG16VU6kRc6yQg92P29uMAhmuMjNov2vNsi4epump</t>
        </is>
      </c>
      <c r="B37" t="inlineStr">
        <is>
          <t>Destiny</t>
        </is>
      </c>
      <c r="C37" t="n">
        <v>2</v>
      </c>
      <c r="D37" t="n">
        <v>-0.414</v>
      </c>
      <c r="E37" t="n">
        <v>-0.85</v>
      </c>
      <c r="F37" t="n">
        <v>0.485</v>
      </c>
      <c r="G37" t="n">
        <v>0.07099999999999999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HYPERLINK("https://www.defined.fi/sol/ComSG16VU6kRc6yQg92P29uMAhmuMjNov2vNsi4epump?maker=B4PSJCv6JnUjXbFx5iZ2d9rE5vyuFHismMCBWbwd5Vyd","https://www.defined.fi/sol/ComSG16VU6kRc6yQg92P29uMAhmuMjNov2vNsi4epump?maker=B4PSJCv6JnUjXbFx5iZ2d9rE5vyuFHismMCBWbwd5Vyd")</f>
        <v/>
      </c>
      <c r="M37">
        <f>HYPERLINK("https://dexscreener.com/solana/ComSG16VU6kRc6yQg92P29uMAhmuMjNov2vNsi4epump?maker=B4PSJCv6JnUjXbFx5iZ2d9rE5vyuFHismMCBWbwd5Vyd","https://dexscreener.com/solana/ComSG16VU6kRc6yQg92P29uMAhmuMjNov2vNsi4epump?maker=B4PSJCv6JnUjXbFx5iZ2d9rE5vyuFHismMCBWbwd5Vyd")</f>
        <v/>
      </c>
    </row>
    <row r="38">
      <c r="A38" t="inlineStr">
        <is>
          <t>5fEynVX7poaRGa4gE5XzwLBEvs9FvoGZ4WoZor1Wpump</t>
        </is>
      </c>
      <c r="B38" t="inlineStr">
        <is>
          <t>Retardium</t>
        </is>
      </c>
      <c r="C38" t="n">
        <v>3</v>
      </c>
      <c r="D38" t="n">
        <v>-0.491</v>
      </c>
      <c r="E38" t="n">
        <v>-0.51</v>
      </c>
      <c r="F38" t="n">
        <v>0.97</v>
      </c>
      <c r="G38" t="n">
        <v>0.478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HYPERLINK("https://www.defined.fi/sol/5fEynVX7poaRGa4gE5XzwLBEvs9FvoGZ4WoZor1Wpump?maker=B4PSJCv6JnUjXbFx5iZ2d9rE5vyuFHismMCBWbwd5Vyd","https://www.defined.fi/sol/5fEynVX7poaRGa4gE5XzwLBEvs9FvoGZ4WoZor1Wpump?maker=B4PSJCv6JnUjXbFx5iZ2d9rE5vyuFHismMCBWbwd5Vyd")</f>
        <v/>
      </c>
      <c r="M38">
        <f>HYPERLINK("https://dexscreener.com/solana/5fEynVX7poaRGa4gE5XzwLBEvs9FvoGZ4WoZor1Wpump?maker=B4PSJCv6JnUjXbFx5iZ2d9rE5vyuFHismMCBWbwd5Vyd","https://dexscreener.com/solana/5fEynVX7poaRGa4gE5XzwLBEvs9FvoGZ4WoZor1Wpump?maker=B4PSJCv6JnUjXbFx5iZ2d9rE5vyuFHismMCBWbwd5Vyd")</f>
        <v/>
      </c>
    </row>
    <row r="39">
      <c r="A39" t="inlineStr">
        <is>
          <t>7o1pLULmfSAQJpxAK8D8AxtTgfVAmNRd9UnGfF1AfiCq</t>
        </is>
      </c>
      <c r="B39" t="inlineStr">
        <is>
          <t>RETARDOG</t>
        </is>
      </c>
      <c r="C39" t="n">
        <v>3</v>
      </c>
      <c r="D39" t="n">
        <v>0.989</v>
      </c>
      <c r="E39" t="n">
        <v>0.6</v>
      </c>
      <c r="F39" t="n">
        <v>1.65</v>
      </c>
      <c r="G39" t="n">
        <v>2.64</v>
      </c>
      <c r="H39" t="n">
        <v>3</v>
      </c>
      <c r="I39" t="n">
        <v>2</v>
      </c>
      <c r="J39" t="n">
        <v>-1</v>
      </c>
      <c r="K39" t="n">
        <v>-1</v>
      </c>
      <c r="L39">
        <f>HYPERLINK("https://www.defined.fi/sol/7o1pLULmfSAQJpxAK8D8AxtTgfVAmNRd9UnGfF1AfiCq?maker=B4PSJCv6JnUjXbFx5iZ2d9rE5vyuFHismMCBWbwd5Vyd","https://www.defined.fi/sol/7o1pLULmfSAQJpxAK8D8AxtTgfVAmNRd9UnGfF1AfiCq?maker=B4PSJCv6JnUjXbFx5iZ2d9rE5vyuFHismMCBWbwd5Vyd")</f>
        <v/>
      </c>
      <c r="M39">
        <f>HYPERLINK("https://dexscreener.com/solana/7o1pLULmfSAQJpxAK8D8AxtTgfVAmNRd9UnGfF1AfiCq?maker=B4PSJCv6JnUjXbFx5iZ2d9rE5vyuFHismMCBWbwd5Vyd","https://dexscreener.com/solana/7o1pLULmfSAQJpxAK8D8AxtTgfVAmNRd9UnGfF1AfiCq?maker=B4PSJCv6JnUjXbFx5iZ2d9rE5vyuFHismMCBWbwd5Vyd")</f>
        <v/>
      </c>
    </row>
    <row r="40">
      <c r="A40" t="inlineStr">
        <is>
          <t>GTFWEVQy5BwQsZJWS4Y6KaZ3or6Yhysh2EEUp8bgpump</t>
        </is>
      </c>
      <c r="B40" t="inlineStr">
        <is>
          <t>HANBAO</t>
        </is>
      </c>
      <c r="C40" t="n">
        <v>3</v>
      </c>
      <c r="D40" t="n">
        <v>-1.98</v>
      </c>
      <c r="E40" t="n">
        <v>-0.61</v>
      </c>
      <c r="F40" t="n">
        <v>3.23</v>
      </c>
      <c r="G40" t="n">
        <v>1.25</v>
      </c>
      <c r="H40" t="n">
        <v>1</v>
      </c>
      <c r="I40" t="n">
        <v>2</v>
      </c>
      <c r="J40" t="n">
        <v>-1</v>
      </c>
      <c r="K40" t="n">
        <v>-1</v>
      </c>
      <c r="L40">
        <f>HYPERLINK("https://www.defined.fi/sol/GTFWEVQy5BwQsZJWS4Y6KaZ3or6Yhysh2EEUp8bgpump?maker=B4PSJCv6JnUjXbFx5iZ2d9rE5vyuFHismMCBWbwd5Vyd","https://www.defined.fi/sol/GTFWEVQy5BwQsZJWS4Y6KaZ3or6Yhysh2EEUp8bgpump?maker=B4PSJCv6JnUjXbFx5iZ2d9rE5vyuFHismMCBWbwd5Vyd")</f>
        <v/>
      </c>
      <c r="M40">
        <f>HYPERLINK("https://dexscreener.com/solana/GTFWEVQy5BwQsZJWS4Y6KaZ3or6Yhysh2EEUp8bgpump?maker=B4PSJCv6JnUjXbFx5iZ2d9rE5vyuFHismMCBWbwd5Vyd","https://dexscreener.com/solana/GTFWEVQy5BwQsZJWS4Y6KaZ3or6Yhysh2EEUp8bgpump?maker=B4PSJCv6JnUjXbFx5iZ2d9rE5vyuFHismMCBWbwd5Vyd")</f>
        <v/>
      </c>
    </row>
    <row r="41">
      <c r="A41" t="inlineStr">
        <is>
          <t>HeCFQ5hiDZRKVYEuDF1LYBfbYfqAg98CQtbrTR7ipump</t>
        </is>
      </c>
      <c r="B41" t="inlineStr">
        <is>
          <t>MEOWMEOW</t>
        </is>
      </c>
      <c r="C41" t="n">
        <v>4</v>
      </c>
      <c r="D41" t="n">
        <v>-0.008999999999999999</v>
      </c>
      <c r="E41" t="n">
        <v>-0.96</v>
      </c>
      <c r="F41" t="n">
        <v>0.01</v>
      </c>
      <c r="G41" t="n">
        <v>0</v>
      </c>
      <c r="H41" t="n">
        <v>1</v>
      </c>
      <c r="I41" t="n">
        <v>0</v>
      </c>
      <c r="J41" t="n">
        <v>-1</v>
      </c>
      <c r="K41" t="n">
        <v>-1</v>
      </c>
      <c r="L41">
        <f>HYPERLINK("https://www.defined.fi/sol/HeCFQ5hiDZRKVYEuDF1LYBfbYfqAg98CQtbrTR7ipump?maker=B4PSJCv6JnUjXbFx5iZ2d9rE5vyuFHismMCBWbwd5Vyd","https://www.defined.fi/sol/HeCFQ5hiDZRKVYEuDF1LYBfbYfqAg98CQtbrTR7ipump?maker=B4PSJCv6JnUjXbFx5iZ2d9rE5vyuFHismMCBWbwd5Vyd")</f>
        <v/>
      </c>
      <c r="M41">
        <f>HYPERLINK("https://dexscreener.com/solana/HeCFQ5hiDZRKVYEuDF1LYBfbYfqAg98CQtbrTR7ipump?maker=B4PSJCv6JnUjXbFx5iZ2d9rE5vyuFHismMCBWbwd5Vyd","https://dexscreener.com/solana/HeCFQ5hiDZRKVYEuDF1LYBfbYfqAg98CQtbrTR7ipump?maker=B4PSJCv6JnUjXbFx5iZ2d9rE5vyuFHismMCBWbwd5Vyd")</f>
        <v/>
      </c>
    </row>
    <row r="42">
      <c r="A42" t="inlineStr">
        <is>
          <t>HpQDF5bK88ijPAWnQyFtaz2FuvRxwgsnJdJdqX6npump</t>
        </is>
      </c>
      <c r="B42" t="inlineStr">
        <is>
          <t>ACAT</t>
        </is>
      </c>
      <c r="C42" t="n">
        <v>4</v>
      </c>
      <c r="D42" t="n">
        <v>-0.008999999999999999</v>
      </c>
      <c r="E42" t="n">
        <v>-0.98</v>
      </c>
      <c r="F42" t="n">
        <v>0.01</v>
      </c>
      <c r="G42" t="n">
        <v>0</v>
      </c>
      <c r="H42" t="n">
        <v>1</v>
      </c>
      <c r="I42" t="n">
        <v>0</v>
      </c>
      <c r="J42" t="n">
        <v>-1</v>
      </c>
      <c r="K42" t="n">
        <v>-1</v>
      </c>
      <c r="L42">
        <f>HYPERLINK("https://www.defined.fi/sol/HpQDF5bK88ijPAWnQyFtaz2FuvRxwgsnJdJdqX6npump?maker=B4PSJCv6JnUjXbFx5iZ2d9rE5vyuFHismMCBWbwd5Vyd","https://www.defined.fi/sol/HpQDF5bK88ijPAWnQyFtaz2FuvRxwgsnJdJdqX6npump?maker=B4PSJCv6JnUjXbFx5iZ2d9rE5vyuFHismMCBWbwd5Vyd")</f>
        <v/>
      </c>
      <c r="M42">
        <f>HYPERLINK("https://dexscreener.com/solana/HpQDF5bK88ijPAWnQyFtaz2FuvRxwgsnJdJdqX6npump?maker=B4PSJCv6JnUjXbFx5iZ2d9rE5vyuFHismMCBWbwd5Vyd","https://dexscreener.com/solana/HpQDF5bK88ijPAWnQyFtaz2FuvRxwgsnJdJdqX6npump?maker=B4PSJCv6JnUjXbFx5iZ2d9rE5vyuFHismMCBWbwd5Vyd")</f>
        <v/>
      </c>
    </row>
    <row r="43">
      <c r="A43" t="inlineStr">
        <is>
          <t>4qEgNp6yd8ZoFutTTueLV7o42BRgqViM22zCPQTSpump</t>
        </is>
      </c>
      <c r="B43" t="inlineStr">
        <is>
          <t>Ozu</t>
        </is>
      </c>
      <c r="C43" t="n">
        <v>4</v>
      </c>
      <c r="D43" t="n">
        <v>-0.302</v>
      </c>
      <c r="E43" t="n">
        <v>-0.62</v>
      </c>
      <c r="F43" t="n">
        <v>0.488</v>
      </c>
      <c r="G43" t="n">
        <v>0.186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HYPERLINK("https://www.defined.fi/sol/4qEgNp6yd8ZoFutTTueLV7o42BRgqViM22zCPQTSpump?maker=B4PSJCv6JnUjXbFx5iZ2d9rE5vyuFHismMCBWbwd5Vyd","https://www.defined.fi/sol/4qEgNp6yd8ZoFutTTueLV7o42BRgqViM22zCPQTSpump?maker=B4PSJCv6JnUjXbFx5iZ2d9rE5vyuFHismMCBWbwd5Vyd")</f>
        <v/>
      </c>
      <c r="M43">
        <f>HYPERLINK("https://dexscreener.com/solana/4qEgNp6yd8ZoFutTTueLV7o42BRgqViM22zCPQTSpump?maker=B4PSJCv6JnUjXbFx5iZ2d9rE5vyuFHismMCBWbwd5Vyd","https://dexscreener.com/solana/4qEgNp6yd8ZoFutTTueLV7o42BRgqViM22zCPQTSpump?maker=B4PSJCv6JnUjXbFx5iZ2d9rE5vyuFHismMCBWbwd5Vyd")</f>
        <v/>
      </c>
    </row>
    <row r="44">
      <c r="A44" t="inlineStr">
        <is>
          <t>2KgAN8nLAU74wjiyKi85m4ZT6Z9MtqrUTGfse8Xapump</t>
        </is>
      </c>
      <c r="B44" t="inlineStr">
        <is>
          <t>SHEGEN</t>
        </is>
      </c>
      <c r="C44" t="n">
        <v>4</v>
      </c>
      <c r="D44" t="n">
        <v>-0.079</v>
      </c>
      <c r="E44" t="n">
        <v>-0.08</v>
      </c>
      <c r="F44" t="n">
        <v>0.979</v>
      </c>
      <c r="G44" t="n">
        <v>0.9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HYPERLINK("https://www.defined.fi/sol/2KgAN8nLAU74wjiyKi85m4ZT6Z9MtqrUTGfse8Xapump?maker=B4PSJCv6JnUjXbFx5iZ2d9rE5vyuFHismMCBWbwd5Vyd","https://www.defined.fi/sol/2KgAN8nLAU74wjiyKi85m4ZT6Z9MtqrUTGfse8Xapump?maker=B4PSJCv6JnUjXbFx5iZ2d9rE5vyuFHismMCBWbwd5Vyd")</f>
        <v/>
      </c>
      <c r="M44">
        <f>HYPERLINK("https://dexscreener.com/solana/2KgAN8nLAU74wjiyKi85m4ZT6Z9MtqrUTGfse8Xapump?maker=B4PSJCv6JnUjXbFx5iZ2d9rE5vyuFHismMCBWbwd5Vyd","https://dexscreener.com/solana/2KgAN8nLAU74wjiyKi85m4ZT6Z9MtqrUTGfse8Xapump?maker=B4PSJCv6JnUjXbFx5iZ2d9rE5vyuFHismMCBWbwd5Vyd")</f>
        <v/>
      </c>
    </row>
    <row r="45">
      <c r="A45" t="inlineStr">
        <is>
          <t>AiYhnwWiqbdSiEHgAzqrurcdoZx4V21mnuMt5ps2pump</t>
        </is>
      </c>
      <c r="B45" t="inlineStr">
        <is>
          <t>POD</t>
        </is>
      </c>
      <c r="C45" t="n">
        <v>13</v>
      </c>
      <c r="D45" t="n">
        <v>-0.271</v>
      </c>
      <c r="E45" t="n">
        <v>-0.02</v>
      </c>
      <c r="F45" t="n">
        <v>12.44</v>
      </c>
      <c r="G45" t="n">
        <v>12.16</v>
      </c>
      <c r="H45" t="n">
        <v>5</v>
      </c>
      <c r="I45" t="n">
        <v>5</v>
      </c>
      <c r="J45" t="n">
        <v>-1</v>
      </c>
      <c r="K45" t="n">
        <v>-1</v>
      </c>
      <c r="L45">
        <f>HYPERLINK("https://www.defined.fi/sol/AiYhnwWiqbdSiEHgAzqrurcdoZx4V21mnuMt5ps2pump?maker=B4PSJCv6JnUjXbFx5iZ2d9rE5vyuFHismMCBWbwd5Vyd","https://www.defined.fi/sol/AiYhnwWiqbdSiEHgAzqrurcdoZx4V21mnuMt5ps2pump?maker=B4PSJCv6JnUjXbFx5iZ2d9rE5vyuFHismMCBWbwd5Vyd")</f>
        <v/>
      </c>
      <c r="M45">
        <f>HYPERLINK("https://dexscreener.com/solana/AiYhnwWiqbdSiEHgAzqrurcdoZx4V21mnuMt5ps2pump?maker=B4PSJCv6JnUjXbFx5iZ2d9rE5vyuFHismMCBWbwd5Vyd","https://dexscreener.com/solana/AiYhnwWiqbdSiEHgAzqrurcdoZx4V21mnuMt5ps2pump?maker=B4PSJCv6JnUjXbFx5iZ2d9rE5vyuFHismMCBWbwd5Vyd")</f>
        <v/>
      </c>
    </row>
    <row r="46">
      <c r="A46" t="inlineStr">
        <is>
          <t>4KW2dYGRdxFaeMWVKh1STeyGnG8KyREbK66J6RKMpump</t>
        </is>
      </c>
      <c r="B46" t="inlineStr">
        <is>
          <t>Remus</t>
        </is>
      </c>
      <c r="C46" t="n">
        <v>14</v>
      </c>
      <c r="D46" t="n">
        <v>-0.833</v>
      </c>
      <c r="E46" t="n">
        <v>-0.92</v>
      </c>
      <c r="F46" t="n">
        <v>0.907</v>
      </c>
      <c r="G46" t="n">
        <v>0.075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HYPERLINK("https://www.defined.fi/sol/4KW2dYGRdxFaeMWVKh1STeyGnG8KyREbK66J6RKMpump?maker=B4PSJCv6JnUjXbFx5iZ2d9rE5vyuFHismMCBWbwd5Vyd","https://www.defined.fi/sol/4KW2dYGRdxFaeMWVKh1STeyGnG8KyREbK66J6RKMpump?maker=B4PSJCv6JnUjXbFx5iZ2d9rE5vyuFHismMCBWbwd5Vyd")</f>
        <v/>
      </c>
      <c r="M46">
        <f>HYPERLINK("https://dexscreener.com/solana/4KW2dYGRdxFaeMWVKh1STeyGnG8KyREbK66J6RKMpump?maker=B4PSJCv6JnUjXbFx5iZ2d9rE5vyuFHismMCBWbwd5Vyd","https://dexscreener.com/solana/4KW2dYGRdxFaeMWVKh1STeyGnG8KyREbK66J6RKMpump?maker=B4PSJCv6JnUjXbFx5iZ2d9rE5vyuFHismMCBWbwd5Vyd")</f>
        <v/>
      </c>
    </row>
    <row r="47">
      <c r="A47" t="inlineStr">
        <is>
          <t>Aobm2GsT7YbRrb8WTGXLf22FPJQdByPHpmZDW2YBpump</t>
        </is>
      </c>
      <c r="B47" t="inlineStr">
        <is>
          <t>Amanita</t>
        </is>
      </c>
      <c r="C47" t="n">
        <v>15</v>
      </c>
      <c r="D47" t="n">
        <v>0.447</v>
      </c>
      <c r="E47" t="n">
        <v>0.99</v>
      </c>
      <c r="F47" t="n">
        <v>0.45</v>
      </c>
      <c r="G47" t="n">
        <v>0.897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HYPERLINK("https://www.defined.fi/sol/Aobm2GsT7YbRrb8WTGXLf22FPJQdByPHpmZDW2YBpump?maker=B4PSJCv6JnUjXbFx5iZ2d9rE5vyuFHismMCBWbwd5Vyd","https://www.defined.fi/sol/Aobm2GsT7YbRrb8WTGXLf22FPJQdByPHpmZDW2YBpump?maker=B4PSJCv6JnUjXbFx5iZ2d9rE5vyuFHismMCBWbwd5Vyd")</f>
        <v/>
      </c>
      <c r="M47">
        <f>HYPERLINK("https://dexscreener.com/solana/Aobm2GsT7YbRrb8WTGXLf22FPJQdByPHpmZDW2YBpump?maker=B4PSJCv6JnUjXbFx5iZ2d9rE5vyuFHismMCBWbwd5Vyd","https://dexscreener.com/solana/Aobm2GsT7YbRrb8WTGXLf22FPJQdByPHpmZDW2YBpump?maker=B4PSJCv6JnUjXbFx5iZ2d9rE5vyuFHismMCBWbwd5Vyd")</f>
        <v/>
      </c>
    </row>
    <row r="48">
      <c r="A48" t="inlineStr">
        <is>
          <t>6TFTsaDQiJkBVgvoCD8mWKc4UVEwV8vNGxGUFkjpump</t>
        </is>
      </c>
      <c r="B48" t="inlineStr">
        <is>
          <t>MOJO</t>
        </is>
      </c>
      <c r="C48" t="n">
        <v>15</v>
      </c>
      <c r="D48" t="n">
        <v>-0.751</v>
      </c>
      <c r="E48" t="n">
        <v>-0.6</v>
      </c>
      <c r="F48" t="n">
        <v>1.25</v>
      </c>
      <c r="G48" t="n">
        <v>0.503</v>
      </c>
      <c r="H48" t="n">
        <v>2</v>
      </c>
      <c r="I48" t="n">
        <v>1</v>
      </c>
      <c r="J48" t="n">
        <v>-1</v>
      </c>
      <c r="K48" t="n">
        <v>-1</v>
      </c>
      <c r="L48">
        <f>HYPERLINK("https://www.defined.fi/sol/6TFTsaDQiJkBVgvoCD8mWKc4UVEwV8vNGxGUFkjpump?maker=B4PSJCv6JnUjXbFx5iZ2d9rE5vyuFHismMCBWbwd5Vyd","https://www.defined.fi/sol/6TFTsaDQiJkBVgvoCD8mWKc4UVEwV8vNGxGUFkjpump?maker=B4PSJCv6JnUjXbFx5iZ2d9rE5vyuFHismMCBWbwd5Vyd")</f>
        <v/>
      </c>
      <c r="M48">
        <f>HYPERLINK("https://dexscreener.com/solana/6TFTsaDQiJkBVgvoCD8mWKc4UVEwV8vNGxGUFkjpump?maker=B4PSJCv6JnUjXbFx5iZ2d9rE5vyuFHismMCBWbwd5Vyd","https://dexscreener.com/solana/6TFTsaDQiJkBVgvoCD8mWKc4UVEwV8vNGxGUFkjpump?maker=B4PSJCv6JnUjXbFx5iZ2d9rE5vyuFHismMCBWbwd5Vyd")</f>
        <v/>
      </c>
    </row>
    <row r="49">
      <c r="A49" t="inlineStr">
        <is>
          <t>E6AujzX54E1ZoPDFP2CyG3HHUVKygEkp6DRqig61pump</t>
        </is>
      </c>
      <c r="B49" t="inlineStr">
        <is>
          <t>Pochita</t>
        </is>
      </c>
      <c r="C49" t="n">
        <v>15</v>
      </c>
      <c r="D49" t="n">
        <v>-1.44</v>
      </c>
      <c r="E49" t="n">
        <v>-0.23</v>
      </c>
      <c r="F49" t="n">
        <v>6.16</v>
      </c>
      <c r="G49" t="n">
        <v>4.72</v>
      </c>
      <c r="H49" t="n">
        <v>3</v>
      </c>
      <c r="I49" t="n">
        <v>3</v>
      </c>
      <c r="J49" t="n">
        <v>-1</v>
      </c>
      <c r="K49" t="n">
        <v>-1</v>
      </c>
      <c r="L49">
        <f>HYPERLINK("https://www.defined.fi/sol/E6AujzX54E1ZoPDFP2CyG3HHUVKygEkp6DRqig61pump?maker=B4PSJCv6JnUjXbFx5iZ2d9rE5vyuFHismMCBWbwd5Vyd","https://www.defined.fi/sol/E6AujzX54E1ZoPDFP2CyG3HHUVKygEkp6DRqig61pump?maker=B4PSJCv6JnUjXbFx5iZ2d9rE5vyuFHismMCBWbwd5Vyd")</f>
        <v/>
      </c>
      <c r="M49">
        <f>HYPERLINK("https://dexscreener.com/solana/E6AujzX54E1ZoPDFP2CyG3HHUVKygEkp6DRqig61pump?maker=B4PSJCv6JnUjXbFx5iZ2d9rE5vyuFHismMCBWbwd5Vyd","https://dexscreener.com/solana/E6AujzX54E1ZoPDFP2CyG3HHUVKygEkp6DRqig61pump?maker=B4PSJCv6JnUjXbFx5iZ2d9rE5vyuFHismMCBWbwd5Vyd")</f>
        <v/>
      </c>
    </row>
    <row r="50">
      <c r="A50" t="inlineStr">
        <is>
          <t>3nFCe8YZhAWGpXb54muVencXoaM1t36DBbynTfjepump</t>
        </is>
      </c>
      <c r="B50" t="inlineStr">
        <is>
          <t>TAO</t>
        </is>
      </c>
      <c r="C50" t="n">
        <v>15</v>
      </c>
      <c r="D50" t="n">
        <v>0.464</v>
      </c>
      <c r="E50" t="n">
        <v>0.26</v>
      </c>
      <c r="F50" t="n">
        <v>1.79</v>
      </c>
      <c r="G50" t="n">
        <v>2.25</v>
      </c>
      <c r="H50" t="n">
        <v>3</v>
      </c>
      <c r="I50" t="n">
        <v>3</v>
      </c>
      <c r="J50" t="n">
        <v>-1</v>
      </c>
      <c r="K50" t="n">
        <v>-1</v>
      </c>
      <c r="L50">
        <f>HYPERLINK("https://www.defined.fi/sol/3nFCe8YZhAWGpXb54muVencXoaM1t36DBbynTfjepump?maker=B4PSJCv6JnUjXbFx5iZ2d9rE5vyuFHismMCBWbwd5Vyd","https://www.defined.fi/sol/3nFCe8YZhAWGpXb54muVencXoaM1t36DBbynTfjepump?maker=B4PSJCv6JnUjXbFx5iZ2d9rE5vyuFHismMCBWbwd5Vyd")</f>
        <v/>
      </c>
      <c r="M50">
        <f>HYPERLINK("https://dexscreener.com/solana/3nFCe8YZhAWGpXb54muVencXoaM1t36DBbynTfjepump?maker=B4PSJCv6JnUjXbFx5iZ2d9rE5vyuFHismMCBWbwd5Vyd","https://dexscreener.com/solana/3nFCe8YZhAWGpXb54muVencXoaM1t36DBbynTfjepump?maker=B4PSJCv6JnUjXbFx5iZ2d9rE5vyuFHismMCBWbwd5Vyd")</f>
        <v/>
      </c>
    </row>
    <row r="51">
      <c r="A51" t="inlineStr">
        <is>
          <t>DAmKsUs98GCeTGyEarKLKG27dKHBKEZAbN1NydPApump</t>
        </is>
      </c>
      <c r="B51" t="inlineStr">
        <is>
          <t>sugarbear</t>
        </is>
      </c>
      <c r="C51" t="n">
        <v>15</v>
      </c>
      <c r="D51" t="n">
        <v>-0.007</v>
      </c>
      <c r="E51" t="n">
        <v>-0.08</v>
      </c>
      <c r="F51" t="n">
        <v>0.09</v>
      </c>
      <c r="G51" t="n">
        <v>0.083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HYPERLINK("https://www.defined.fi/sol/DAmKsUs98GCeTGyEarKLKG27dKHBKEZAbN1NydPApump?maker=B4PSJCv6JnUjXbFx5iZ2d9rE5vyuFHismMCBWbwd5Vyd","https://www.defined.fi/sol/DAmKsUs98GCeTGyEarKLKG27dKHBKEZAbN1NydPApump?maker=B4PSJCv6JnUjXbFx5iZ2d9rE5vyuFHismMCBWbwd5Vyd")</f>
        <v/>
      </c>
      <c r="M51">
        <f>HYPERLINK("https://dexscreener.com/solana/DAmKsUs98GCeTGyEarKLKG27dKHBKEZAbN1NydPApump?maker=B4PSJCv6JnUjXbFx5iZ2d9rE5vyuFHismMCBWbwd5Vyd","https://dexscreener.com/solana/DAmKsUs98GCeTGyEarKLKG27dKHBKEZAbN1NydPApump?maker=B4PSJCv6JnUjXbFx5iZ2d9rE5vyuFHismMCBWbwd5Vyd")</f>
        <v/>
      </c>
    </row>
    <row r="52">
      <c r="A52" t="inlineStr">
        <is>
          <t>DFVa5f8FtnwAimjL9NhqT8V1XZWxTQm8LomTcXERqPoi</t>
        </is>
      </c>
      <c r="B52" t="inlineStr">
        <is>
          <t>MARU</t>
        </is>
      </c>
      <c r="C52" t="n">
        <v>15</v>
      </c>
      <c r="D52" t="n">
        <v>0</v>
      </c>
      <c r="E52" t="n">
        <v>0</v>
      </c>
      <c r="F52" t="n">
        <v>0</v>
      </c>
      <c r="G52" t="n">
        <v>0.007</v>
      </c>
      <c r="H52" t="n">
        <v>0</v>
      </c>
      <c r="I52" t="n">
        <v>1</v>
      </c>
      <c r="J52" t="n">
        <v>-1</v>
      </c>
      <c r="K52" t="n">
        <v>-1</v>
      </c>
      <c r="L52">
        <f>HYPERLINK("https://www.defined.fi/sol/DFVa5f8FtnwAimjL9NhqT8V1XZWxTQm8LomTcXERqPoi?maker=B4PSJCv6JnUjXbFx5iZ2d9rE5vyuFHismMCBWbwd5Vyd","https://www.defined.fi/sol/DFVa5f8FtnwAimjL9NhqT8V1XZWxTQm8LomTcXERqPoi?maker=B4PSJCv6JnUjXbFx5iZ2d9rE5vyuFHismMCBWbwd5Vyd")</f>
        <v/>
      </c>
      <c r="M52">
        <f>HYPERLINK("https://dexscreener.com/solana/DFVa5f8FtnwAimjL9NhqT8V1XZWxTQm8LomTcXERqPoi?maker=B4PSJCv6JnUjXbFx5iZ2d9rE5vyuFHismMCBWbwd5Vyd","https://dexscreener.com/solana/DFVa5f8FtnwAimjL9NhqT8V1XZWxTQm8LomTcXERqPoi?maker=B4PSJCv6JnUjXbFx5iZ2d9rE5vyuFHismMCBWbwd5Vyd")</f>
        <v/>
      </c>
    </row>
    <row r="53">
      <c r="A53" t="inlineStr">
        <is>
          <t>4qHH5kXSgeVJ2qor27Zh3G535kNrcuXbZUff35j4pump</t>
        </is>
      </c>
      <c r="B53" t="inlineStr">
        <is>
          <t>WIF</t>
        </is>
      </c>
      <c r="C53" t="n">
        <v>15</v>
      </c>
      <c r="D53" t="n">
        <v>-0.036</v>
      </c>
      <c r="E53" t="n">
        <v>-1</v>
      </c>
      <c r="F53" t="n">
        <v>0.046</v>
      </c>
      <c r="G53" t="n">
        <v>0.01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HYPERLINK("https://www.defined.fi/sol/4qHH5kXSgeVJ2qor27Zh3G535kNrcuXbZUff35j4pump?maker=B4PSJCv6JnUjXbFx5iZ2d9rE5vyuFHismMCBWbwd5Vyd","https://www.defined.fi/sol/4qHH5kXSgeVJ2qor27Zh3G535kNrcuXbZUff35j4pump?maker=B4PSJCv6JnUjXbFx5iZ2d9rE5vyuFHismMCBWbwd5Vyd")</f>
        <v/>
      </c>
      <c r="M53">
        <f>HYPERLINK("https://dexscreener.com/solana/4qHH5kXSgeVJ2qor27Zh3G535kNrcuXbZUff35j4pump?maker=B4PSJCv6JnUjXbFx5iZ2d9rE5vyuFHismMCBWbwd5Vyd","https://dexscreener.com/solana/4qHH5kXSgeVJ2qor27Zh3G535kNrcuXbZUff35j4pump?maker=B4PSJCv6JnUjXbFx5iZ2d9rE5vyuFHismMCBWbwd5Vyd")</f>
        <v/>
      </c>
    </row>
    <row r="54">
      <c r="A54" t="inlineStr">
        <is>
          <t>CTvV4MxuNkAkRUMCn3ScoUt6sVM5dAahNJ2x3USEkSJb</t>
        </is>
      </c>
      <c r="B54" t="inlineStr">
        <is>
          <t>FOBODEN</t>
        </is>
      </c>
      <c r="C54" t="n">
        <v>15</v>
      </c>
      <c r="D54" t="n">
        <v>-0.546</v>
      </c>
      <c r="E54" t="n">
        <v>-1</v>
      </c>
      <c r="F54" t="n">
        <v>0.5580000000000001</v>
      </c>
      <c r="G54" t="n">
        <v>0.012</v>
      </c>
      <c r="H54" t="n">
        <v>0</v>
      </c>
      <c r="I54" t="n">
        <v>1</v>
      </c>
      <c r="J54" t="n">
        <v>-1</v>
      </c>
      <c r="K54" t="n">
        <v>-1</v>
      </c>
      <c r="L54">
        <f>HYPERLINK("https://www.defined.fi/sol/CTvV4MxuNkAkRUMCn3ScoUt6sVM5dAahNJ2x3USEkSJb?maker=B4PSJCv6JnUjXbFx5iZ2d9rE5vyuFHismMCBWbwd5Vyd","https://www.defined.fi/sol/CTvV4MxuNkAkRUMCn3ScoUt6sVM5dAahNJ2x3USEkSJb?maker=B4PSJCv6JnUjXbFx5iZ2d9rE5vyuFHismMCBWbwd5Vyd")</f>
        <v/>
      </c>
      <c r="M54">
        <f>HYPERLINK("https://dexscreener.com/solana/CTvV4MxuNkAkRUMCn3ScoUt6sVM5dAahNJ2x3USEkSJb?maker=B4PSJCv6JnUjXbFx5iZ2d9rE5vyuFHismMCBWbwd5Vyd","https://dexscreener.com/solana/CTvV4MxuNkAkRUMCn3ScoUt6sVM5dAahNJ2x3USEkSJb?maker=B4PSJCv6JnUjXbFx5iZ2d9rE5vyuFHismMCBWbwd5Vyd")</f>
        <v/>
      </c>
    </row>
    <row r="55">
      <c r="A55" t="inlineStr">
        <is>
          <t>9WoZqQfTmhU9VLzixaBhWnKA1QTySkSPpK3aortAHrP5</t>
        </is>
      </c>
      <c r="B55" t="inlineStr">
        <is>
          <t>gmichi</t>
        </is>
      </c>
      <c r="C55" t="n">
        <v>15</v>
      </c>
      <c r="D55" t="n">
        <v>-0.07199999999999999</v>
      </c>
      <c r="E55" t="n">
        <v>-0.16</v>
      </c>
      <c r="F55" t="n">
        <v>0.445</v>
      </c>
      <c r="G55" t="n">
        <v>0.373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HYPERLINK("https://www.defined.fi/sol/9WoZqQfTmhU9VLzixaBhWnKA1QTySkSPpK3aortAHrP5?maker=B4PSJCv6JnUjXbFx5iZ2d9rE5vyuFHismMCBWbwd5Vyd","https://www.defined.fi/sol/9WoZqQfTmhU9VLzixaBhWnKA1QTySkSPpK3aortAHrP5?maker=B4PSJCv6JnUjXbFx5iZ2d9rE5vyuFHismMCBWbwd5Vyd")</f>
        <v/>
      </c>
      <c r="M55">
        <f>HYPERLINK("https://dexscreener.com/solana/9WoZqQfTmhU9VLzixaBhWnKA1QTySkSPpK3aortAHrP5?maker=B4PSJCv6JnUjXbFx5iZ2d9rE5vyuFHismMCBWbwd5Vyd","https://dexscreener.com/solana/9WoZqQfTmhU9VLzixaBhWnKA1QTySkSPpK3aortAHrP5?maker=B4PSJCv6JnUjXbFx5iZ2d9rE5vyuFHismMCBWbwd5Vyd")</f>
        <v/>
      </c>
    </row>
    <row r="56">
      <c r="A56" t="inlineStr">
        <is>
          <t>GJRgAWJ56BxvYcaeCQJJhxgxzxfNYBRhPRuY4rY3pump</t>
        </is>
      </c>
      <c r="B56" t="inlineStr">
        <is>
          <t>Sonny</t>
        </is>
      </c>
      <c r="C56" t="n">
        <v>15</v>
      </c>
      <c r="D56" t="n">
        <v>-0.297</v>
      </c>
      <c r="E56" t="n">
        <v>-0.67</v>
      </c>
      <c r="F56" t="n">
        <v>0.441</v>
      </c>
      <c r="G56" t="n">
        <v>0.144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HYPERLINK("https://www.defined.fi/sol/GJRgAWJ56BxvYcaeCQJJhxgxzxfNYBRhPRuY4rY3pump?maker=B4PSJCv6JnUjXbFx5iZ2d9rE5vyuFHismMCBWbwd5Vyd","https://www.defined.fi/sol/GJRgAWJ56BxvYcaeCQJJhxgxzxfNYBRhPRuY4rY3pump?maker=B4PSJCv6JnUjXbFx5iZ2d9rE5vyuFHismMCBWbwd5Vyd")</f>
        <v/>
      </c>
      <c r="M56">
        <f>HYPERLINK("https://dexscreener.com/solana/GJRgAWJ56BxvYcaeCQJJhxgxzxfNYBRhPRuY4rY3pump?maker=B4PSJCv6JnUjXbFx5iZ2d9rE5vyuFHismMCBWbwd5Vyd","https://dexscreener.com/solana/GJRgAWJ56BxvYcaeCQJJhxgxzxfNYBRhPRuY4rY3pump?maker=B4PSJCv6JnUjXbFx5iZ2d9rE5vyuFHismMCBWbwd5Vyd")</f>
        <v/>
      </c>
    </row>
    <row r="57">
      <c r="A57" t="inlineStr">
        <is>
          <t>L5Uc2cY8f3iKarYRReH4nd27Xa1N4URcbTJBcN6pump</t>
        </is>
      </c>
      <c r="B57" t="inlineStr">
        <is>
          <t>fatcoon</t>
        </is>
      </c>
      <c r="C57" t="n">
        <v>16</v>
      </c>
      <c r="D57" t="n">
        <v>1.47</v>
      </c>
      <c r="E57" t="n">
        <v>0.95</v>
      </c>
      <c r="F57" t="n">
        <v>1.55</v>
      </c>
      <c r="G57" t="n">
        <v>3.02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HYPERLINK("https://www.defined.fi/sol/L5Uc2cY8f3iKarYRReH4nd27Xa1N4URcbTJBcN6pump?maker=B4PSJCv6JnUjXbFx5iZ2d9rE5vyuFHismMCBWbwd5Vyd","https://www.defined.fi/sol/L5Uc2cY8f3iKarYRReH4nd27Xa1N4URcbTJBcN6pump?maker=B4PSJCv6JnUjXbFx5iZ2d9rE5vyuFHismMCBWbwd5Vyd")</f>
        <v/>
      </c>
      <c r="M57">
        <f>HYPERLINK("https://dexscreener.com/solana/L5Uc2cY8f3iKarYRReH4nd27Xa1N4URcbTJBcN6pump?maker=B4PSJCv6JnUjXbFx5iZ2d9rE5vyuFHismMCBWbwd5Vyd","https://dexscreener.com/solana/L5Uc2cY8f3iKarYRReH4nd27Xa1N4URcbTJBcN6pump?maker=B4PSJCv6JnUjXbFx5iZ2d9rE5vyuFHismMCBWbwd5Vyd")</f>
        <v/>
      </c>
    </row>
    <row r="58">
      <c r="A58" t="inlineStr">
        <is>
          <t>DUp2qMMGuACziKeyZRtH9cuKyqtYpqJ24iZg6tVLpump</t>
        </is>
      </c>
      <c r="B58" t="inlineStr">
        <is>
          <t>RDOG</t>
        </is>
      </c>
      <c r="C58" t="n">
        <v>17</v>
      </c>
      <c r="D58" t="n">
        <v>-1.03</v>
      </c>
      <c r="E58" t="n">
        <v>-0.34</v>
      </c>
      <c r="F58" t="n">
        <v>3.06</v>
      </c>
      <c r="G58" t="n">
        <v>2.04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HYPERLINK("https://www.defined.fi/sol/DUp2qMMGuACziKeyZRtH9cuKyqtYpqJ24iZg6tVLpump?maker=B4PSJCv6JnUjXbFx5iZ2d9rE5vyuFHismMCBWbwd5Vyd","https://www.defined.fi/sol/DUp2qMMGuACziKeyZRtH9cuKyqtYpqJ24iZg6tVLpump?maker=B4PSJCv6JnUjXbFx5iZ2d9rE5vyuFHismMCBWbwd5Vyd")</f>
        <v/>
      </c>
      <c r="M58">
        <f>HYPERLINK("https://dexscreener.com/solana/DUp2qMMGuACziKeyZRtH9cuKyqtYpqJ24iZg6tVLpump?maker=B4PSJCv6JnUjXbFx5iZ2d9rE5vyuFHismMCBWbwd5Vyd","https://dexscreener.com/solana/DUp2qMMGuACziKeyZRtH9cuKyqtYpqJ24iZg6tVLpump?maker=B4PSJCv6JnUjXbFx5iZ2d9rE5vyuFHismMCBWbwd5Vyd")</f>
        <v/>
      </c>
    </row>
    <row r="59">
      <c r="A59" t="inlineStr">
        <is>
          <t>Fzs3cU6jP4AHNnPQBYmaE8o4XKec3eLsxNQrJTAepump</t>
        </is>
      </c>
      <c r="B59" t="inlineStr">
        <is>
          <t>FYPDOG</t>
        </is>
      </c>
      <c r="C59" t="n">
        <v>17</v>
      </c>
      <c r="D59" t="n">
        <v>-0.048</v>
      </c>
      <c r="E59" t="n">
        <v>-0.52</v>
      </c>
      <c r="F59" t="n">
        <v>0.091</v>
      </c>
      <c r="G59" t="n">
        <v>0.044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HYPERLINK("https://www.defined.fi/sol/Fzs3cU6jP4AHNnPQBYmaE8o4XKec3eLsxNQrJTAepump?maker=B4PSJCv6JnUjXbFx5iZ2d9rE5vyuFHismMCBWbwd5Vyd","https://www.defined.fi/sol/Fzs3cU6jP4AHNnPQBYmaE8o4XKec3eLsxNQrJTAepump?maker=B4PSJCv6JnUjXbFx5iZ2d9rE5vyuFHismMCBWbwd5Vyd")</f>
        <v/>
      </c>
      <c r="M59">
        <f>HYPERLINK("https://dexscreener.com/solana/Fzs3cU6jP4AHNnPQBYmaE8o4XKec3eLsxNQrJTAepump?maker=B4PSJCv6JnUjXbFx5iZ2d9rE5vyuFHismMCBWbwd5Vyd","https://dexscreener.com/solana/Fzs3cU6jP4AHNnPQBYmaE8o4XKec3eLsxNQrJTAepump?maker=B4PSJCv6JnUjXbFx5iZ2d9rE5vyuFHismMCBWbwd5Vyd")</f>
        <v/>
      </c>
    </row>
    <row r="60">
      <c r="A60" t="inlineStr">
        <is>
          <t>CHVggq5Bu2UKLB1MQtLciDV3UKv5hwLkJwA14egApump</t>
        </is>
      </c>
      <c r="B60" t="inlineStr">
        <is>
          <t>momo</t>
        </is>
      </c>
      <c r="C60" t="n">
        <v>17</v>
      </c>
      <c r="D60" t="n">
        <v>0.522</v>
      </c>
      <c r="E60" t="n">
        <v>1.12</v>
      </c>
      <c r="F60" t="n">
        <v>0.466</v>
      </c>
      <c r="G60" t="n">
        <v>0.987</v>
      </c>
      <c r="H60" t="n">
        <v>1</v>
      </c>
      <c r="I60" t="n">
        <v>3</v>
      </c>
      <c r="J60" t="n">
        <v>-1</v>
      </c>
      <c r="K60" t="n">
        <v>-1</v>
      </c>
      <c r="L60">
        <f>HYPERLINK("https://www.defined.fi/sol/CHVggq5Bu2UKLB1MQtLciDV3UKv5hwLkJwA14egApump?maker=B4PSJCv6JnUjXbFx5iZ2d9rE5vyuFHismMCBWbwd5Vyd","https://www.defined.fi/sol/CHVggq5Bu2UKLB1MQtLciDV3UKv5hwLkJwA14egApump?maker=B4PSJCv6JnUjXbFx5iZ2d9rE5vyuFHismMCBWbwd5Vyd")</f>
        <v/>
      </c>
      <c r="M60">
        <f>HYPERLINK("https://dexscreener.com/solana/CHVggq5Bu2UKLB1MQtLciDV3UKv5hwLkJwA14egApump?maker=B4PSJCv6JnUjXbFx5iZ2d9rE5vyuFHismMCBWbwd5Vyd","https://dexscreener.com/solana/CHVggq5Bu2UKLB1MQtLciDV3UKv5hwLkJwA14egApump?maker=B4PSJCv6JnUjXbFx5iZ2d9rE5vyuFHismMCBWbwd5Vyd")</f>
        <v/>
      </c>
    </row>
    <row r="61">
      <c r="A61" t="inlineStr">
        <is>
          <t>HVqkGQhJZdL1NK15TCipwooDV7TQ1mSfjfUW6fMBpump</t>
        </is>
      </c>
      <c r="B61" t="inlineStr">
        <is>
          <t>unknown_HVqk</t>
        </is>
      </c>
      <c r="C61" t="n">
        <v>18</v>
      </c>
      <c r="D61" t="n">
        <v>-0.399</v>
      </c>
      <c r="E61" t="n">
        <v>-0.44</v>
      </c>
      <c r="F61" t="n">
        <v>0.911</v>
      </c>
      <c r="G61" t="n">
        <v>0.512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HYPERLINK("https://www.defined.fi/sol/HVqkGQhJZdL1NK15TCipwooDV7TQ1mSfjfUW6fMBpump?maker=B4PSJCv6JnUjXbFx5iZ2d9rE5vyuFHismMCBWbwd5Vyd","https://www.defined.fi/sol/HVqkGQhJZdL1NK15TCipwooDV7TQ1mSfjfUW6fMBpump?maker=B4PSJCv6JnUjXbFx5iZ2d9rE5vyuFHismMCBWbwd5Vyd")</f>
        <v/>
      </c>
      <c r="M61">
        <f>HYPERLINK("https://dexscreener.com/solana/HVqkGQhJZdL1NK15TCipwooDV7TQ1mSfjfUW6fMBpump?maker=B4PSJCv6JnUjXbFx5iZ2d9rE5vyuFHismMCBWbwd5Vyd","https://dexscreener.com/solana/HVqkGQhJZdL1NK15TCipwooDV7TQ1mSfjfUW6fMBpump?maker=B4PSJCv6JnUjXbFx5iZ2d9rE5vyuFHismMCBWbwd5Vyd")</f>
        <v/>
      </c>
    </row>
    <row r="62">
      <c r="A62" t="inlineStr">
        <is>
          <t>C4n8PidFArWtYrkTxsySw416j476jtLvGfxNXGNZpump</t>
        </is>
      </c>
      <c r="B62" t="inlineStr">
        <is>
          <t>MeowDeng</t>
        </is>
      </c>
      <c r="C62" t="n">
        <v>18</v>
      </c>
      <c r="D62" t="n">
        <v>-0.008</v>
      </c>
      <c r="E62" t="n">
        <v>-0.08</v>
      </c>
      <c r="F62" t="n">
        <v>0.098</v>
      </c>
      <c r="G62" t="n">
        <v>0.09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HYPERLINK("https://www.defined.fi/sol/C4n8PidFArWtYrkTxsySw416j476jtLvGfxNXGNZpump?maker=B4PSJCv6JnUjXbFx5iZ2d9rE5vyuFHismMCBWbwd5Vyd","https://www.defined.fi/sol/C4n8PidFArWtYrkTxsySw416j476jtLvGfxNXGNZpump?maker=B4PSJCv6JnUjXbFx5iZ2d9rE5vyuFHismMCBWbwd5Vyd")</f>
        <v/>
      </c>
      <c r="M62">
        <f>HYPERLINK("https://dexscreener.com/solana/C4n8PidFArWtYrkTxsySw416j476jtLvGfxNXGNZpump?maker=B4PSJCv6JnUjXbFx5iZ2d9rE5vyuFHismMCBWbwd5Vyd","https://dexscreener.com/solana/C4n8PidFArWtYrkTxsySw416j476jtLvGfxNXGNZpump?maker=B4PSJCv6JnUjXbFx5iZ2d9rE5vyuFHismMCBWbwd5Vyd")</f>
        <v/>
      </c>
    </row>
    <row r="63">
      <c r="A63" t="inlineStr">
        <is>
          <t>6vc51YPSkTSBBfz78DYTudp5K5TmQEjf2xDBAEugpump</t>
        </is>
      </c>
      <c r="B63" t="inlineStr">
        <is>
          <t>pfpdog</t>
        </is>
      </c>
      <c r="C63" t="n">
        <v>20</v>
      </c>
      <c r="D63" t="n">
        <v>-0.049</v>
      </c>
      <c r="E63" t="n">
        <v>-0.97</v>
      </c>
      <c r="F63" t="n">
        <v>0.05</v>
      </c>
      <c r="G63" t="n">
        <v>0</v>
      </c>
      <c r="H63" t="n">
        <v>1</v>
      </c>
      <c r="I63" t="n">
        <v>0</v>
      </c>
      <c r="J63" t="n">
        <v>-1</v>
      </c>
      <c r="K63" t="n">
        <v>-1</v>
      </c>
      <c r="L63">
        <f>HYPERLINK("https://www.defined.fi/sol/6vc51YPSkTSBBfz78DYTudp5K5TmQEjf2xDBAEugpump?maker=B4PSJCv6JnUjXbFx5iZ2d9rE5vyuFHismMCBWbwd5Vyd","https://www.defined.fi/sol/6vc51YPSkTSBBfz78DYTudp5K5TmQEjf2xDBAEugpump?maker=B4PSJCv6JnUjXbFx5iZ2d9rE5vyuFHismMCBWbwd5Vyd")</f>
        <v/>
      </c>
      <c r="M63">
        <f>HYPERLINK("https://dexscreener.com/solana/6vc51YPSkTSBBfz78DYTudp5K5TmQEjf2xDBAEugpump?maker=B4PSJCv6JnUjXbFx5iZ2d9rE5vyuFHismMCBWbwd5Vyd","https://dexscreener.com/solana/6vc51YPSkTSBBfz78DYTudp5K5TmQEjf2xDBAEugpump?maker=B4PSJCv6JnUjXbFx5iZ2d9rE5vyuFHismMCBWbwd5Vyd")</f>
        <v/>
      </c>
    </row>
    <row r="64">
      <c r="A64" t="inlineStr">
        <is>
          <t>71e74Ko5bxJ2v4FvS7Mr1yZfF8t9W9DkxwKdiHz4wkPz</t>
        </is>
      </c>
      <c r="B64" t="inlineStr">
        <is>
          <t>GROK2</t>
        </is>
      </c>
      <c r="C64" t="n">
        <v>35</v>
      </c>
      <c r="D64" t="n">
        <v>-1.92</v>
      </c>
      <c r="E64" t="n">
        <v>-0.96</v>
      </c>
      <c r="F64" t="n">
        <v>2</v>
      </c>
      <c r="G64" t="n">
        <v>0.083</v>
      </c>
      <c r="H64" t="n">
        <v>4</v>
      </c>
      <c r="I64" t="n">
        <v>1</v>
      </c>
      <c r="J64" t="n">
        <v>-1</v>
      </c>
      <c r="K64" t="n">
        <v>-1</v>
      </c>
      <c r="L64">
        <f>HYPERLINK("https://www.defined.fi/sol/71e74Ko5bxJ2v4FvS7Mr1yZfF8t9W9DkxwKdiHz4wkPz?maker=B4PSJCv6JnUjXbFx5iZ2d9rE5vyuFHismMCBWbwd5Vyd","https://www.defined.fi/sol/71e74Ko5bxJ2v4FvS7Mr1yZfF8t9W9DkxwKdiHz4wkPz?maker=B4PSJCv6JnUjXbFx5iZ2d9rE5vyuFHismMCBWbwd5Vyd")</f>
        <v/>
      </c>
      <c r="M64">
        <f>HYPERLINK("https://dexscreener.com/solana/71e74Ko5bxJ2v4FvS7Mr1yZfF8t9W9DkxwKdiHz4wkPz?maker=B4PSJCv6JnUjXbFx5iZ2d9rE5vyuFHismMCBWbwd5Vyd","https://dexscreener.com/solana/71e74Ko5bxJ2v4FvS7Mr1yZfF8t9W9DkxwKdiHz4wkPz?maker=B4PSJCv6JnUjXbFx5iZ2d9rE5vyuFHismMCBWbwd5Vyd")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