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60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BvzBshSt5MAihjrZ1tAWGkXQKM8P34xxCgnoc7Fdpump</t>
        </is>
      </c>
      <c r="B2" t="inlineStr">
        <is>
          <t>Repligate</t>
        </is>
      </c>
      <c r="C2" t="n">
        <v>0</v>
      </c>
      <c r="D2" t="n">
        <v>0.229</v>
      </c>
      <c r="E2" t="n">
        <v>0.1</v>
      </c>
      <c r="F2" t="n">
        <v>2.24</v>
      </c>
      <c r="G2" t="n">
        <v>2.47</v>
      </c>
      <c r="H2" t="n">
        <v>7</v>
      </c>
      <c r="I2" t="n">
        <v>6</v>
      </c>
      <c r="J2" t="n">
        <v>-1</v>
      </c>
      <c r="K2" t="n">
        <v>-1</v>
      </c>
      <c r="L2">
        <f>HYPERLINK("https://www.defined.fi/sol/BvzBshSt5MAihjrZ1tAWGkXQKM8P34xxCgnoc7Fdpump?maker=AaavyHrRcm7WiQXeyCM2pTMtnpcLB5bN2WPMP4FyMjJW","https://www.defined.fi/sol/BvzBshSt5MAihjrZ1tAWGkXQKM8P34xxCgnoc7Fdpump?maker=AaavyHrRcm7WiQXeyCM2pTMtnpcLB5bN2WPMP4FyMjJW")</f>
        <v/>
      </c>
      <c r="M2">
        <f>HYPERLINK("https://dexscreener.com/solana/BvzBshSt5MAihjrZ1tAWGkXQKM8P34xxCgnoc7Fdpump?maker=AaavyHrRcm7WiQXeyCM2pTMtnpcLB5bN2WPMP4FyMjJW","https://dexscreener.com/solana/BvzBshSt5MAihjrZ1tAWGkXQKM8P34xxCgnoc7Fdpump?maker=AaavyHrRcm7WiQXeyCM2pTMtnpcLB5bN2WPMP4FyMjJW")</f>
        <v/>
      </c>
    </row>
    <row r="3">
      <c r="A3" t="inlineStr">
        <is>
          <t>FMiPUkEkByLsb2TrmTBsrddzYTsdSbawNuPoBJJMpump</t>
        </is>
      </c>
      <c r="B3" t="inlineStr">
        <is>
          <t>nova</t>
        </is>
      </c>
      <c r="C3" t="n">
        <v>0</v>
      </c>
      <c r="D3" t="n">
        <v>-0.298</v>
      </c>
      <c r="E3" t="n">
        <v>-0.59</v>
      </c>
      <c r="F3" t="n">
        <v>0.506</v>
      </c>
      <c r="G3" t="n">
        <v>0.208</v>
      </c>
      <c r="H3" t="n">
        <v>2</v>
      </c>
      <c r="I3" t="n">
        <v>1</v>
      </c>
      <c r="J3" t="n">
        <v>-1</v>
      </c>
      <c r="K3" t="n">
        <v>-1</v>
      </c>
      <c r="L3">
        <f>HYPERLINK("https://www.defined.fi/sol/FMiPUkEkByLsb2TrmTBsrddzYTsdSbawNuPoBJJMpump?maker=AaavyHrRcm7WiQXeyCM2pTMtnpcLB5bN2WPMP4FyMjJW","https://www.defined.fi/sol/FMiPUkEkByLsb2TrmTBsrddzYTsdSbawNuPoBJJMpump?maker=AaavyHrRcm7WiQXeyCM2pTMtnpcLB5bN2WPMP4FyMjJW")</f>
        <v/>
      </c>
      <c r="M3">
        <f>HYPERLINK("https://dexscreener.com/solana/FMiPUkEkByLsb2TrmTBsrddzYTsdSbawNuPoBJJMpump?maker=AaavyHrRcm7WiQXeyCM2pTMtnpcLB5bN2WPMP4FyMjJW","https://dexscreener.com/solana/FMiPUkEkByLsb2TrmTBsrddzYTsdSbawNuPoBJJMpump?maker=AaavyHrRcm7WiQXeyCM2pTMtnpcLB5bN2WPMP4FyMjJW")</f>
        <v/>
      </c>
    </row>
    <row r="4">
      <c r="A4" t="inlineStr">
        <is>
          <t>GVwpWU5PtJFHS1mH35sHmsRN1XWUwRV3Qo94h5Lepump</t>
        </is>
      </c>
      <c r="B4" t="inlineStr">
        <is>
          <t>CATGF</t>
        </is>
      </c>
      <c r="C4" t="n">
        <v>0</v>
      </c>
      <c r="D4" t="n">
        <v>0.186</v>
      </c>
      <c r="E4" t="n">
        <v>0.09</v>
      </c>
      <c r="F4" t="n">
        <v>2</v>
      </c>
      <c r="G4" t="n">
        <v>2.18</v>
      </c>
      <c r="H4" t="n">
        <v>2</v>
      </c>
      <c r="I4" t="n">
        <v>1</v>
      </c>
      <c r="J4" t="n">
        <v>-1</v>
      </c>
      <c r="K4" t="n">
        <v>-1</v>
      </c>
      <c r="L4">
        <f>HYPERLINK("https://www.defined.fi/sol/GVwpWU5PtJFHS1mH35sHmsRN1XWUwRV3Qo94h5Lepump?maker=AaavyHrRcm7WiQXeyCM2pTMtnpcLB5bN2WPMP4FyMjJW","https://www.defined.fi/sol/GVwpWU5PtJFHS1mH35sHmsRN1XWUwRV3Qo94h5Lepump?maker=AaavyHrRcm7WiQXeyCM2pTMtnpcLB5bN2WPMP4FyMjJW")</f>
        <v/>
      </c>
      <c r="M4">
        <f>HYPERLINK("https://dexscreener.com/solana/GVwpWU5PtJFHS1mH35sHmsRN1XWUwRV3Qo94h5Lepump?maker=AaavyHrRcm7WiQXeyCM2pTMtnpcLB5bN2WPMP4FyMjJW","https://dexscreener.com/solana/GVwpWU5PtJFHS1mH35sHmsRN1XWUwRV3Qo94h5Lepump?maker=AaavyHrRcm7WiQXeyCM2pTMtnpcLB5bN2WPMP4FyMjJW")</f>
        <v/>
      </c>
    </row>
    <row r="5">
      <c r="A5" t="inlineStr">
        <is>
          <t>BNB5UigNMjNzhaAEwXv9CVKAXrZqCxWM8HUQhYGUqNCB</t>
        </is>
      </c>
      <c r="B5" t="inlineStr">
        <is>
          <t>iuji</t>
        </is>
      </c>
      <c r="C5" t="n">
        <v>0</v>
      </c>
      <c r="D5" t="n">
        <v>-0.155</v>
      </c>
      <c r="E5" t="n">
        <v>-1</v>
      </c>
      <c r="F5" t="n">
        <v>0.452</v>
      </c>
      <c r="G5" t="n">
        <v>0.297</v>
      </c>
      <c r="H5" t="n">
        <v>2</v>
      </c>
      <c r="I5" t="n">
        <v>2</v>
      </c>
      <c r="J5" t="n">
        <v>-1</v>
      </c>
      <c r="K5" t="n">
        <v>-1</v>
      </c>
      <c r="L5">
        <f>HYPERLINK("https://www.defined.fi/sol/BNB5UigNMjNzhaAEwXv9CVKAXrZqCxWM8HUQhYGUqNCB?maker=AaavyHrRcm7WiQXeyCM2pTMtnpcLB5bN2WPMP4FyMjJW","https://www.defined.fi/sol/BNB5UigNMjNzhaAEwXv9CVKAXrZqCxWM8HUQhYGUqNCB?maker=AaavyHrRcm7WiQXeyCM2pTMtnpcLB5bN2WPMP4FyMjJW")</f>
        <v/>
      </c>
      <c r="M5">
        <f>HYPERLINK("https://dexscreener.com/solana/BNB5UigNMjNzhaAEwXv9CVKAXrZqCxWM8HUQhYGUqNCB?maker=AaavyHrRcm7WiQXeyCM2pTMtnpcLB5bN2WPMP4FyMjJW","https://dexscreener.com/solana/BNB5UigNMjNzhaAEwXv9CVKAXrZqCxWM8HUQhYGUqNCB?maker=AaavyHrRcm7WiQXeyCM2pTMtnpcLB5bN2WPMP4FyMjJW")</f>
        <v/>
      </c>
    </row>
    <row r="6">
      <c r="A6" t="inlineStr">
        <is>
          <t>41jaJZyiYYxvUzUAFGQpgWQ6RSyzjVU5qQNW7rkjpump</t>
        </is>
      </c>
      <c r="B6" t="inlineStr">
        <is>
          <t>#CE404</t>
        </is>
      </c>
      <c r="C6" t="n">
        <v>0</v>
      </c>
      <c r="D6" t="n">
        <v>-0.004</v>
      </c>
      <c r="E6" t="n">
        <v>-0.02</v>
      </c>
      <c r="F6" t="n">
        <v>0.25</v>
      </c>
      <c r="G6" t="n">
        <v>0</v>
      </c>
      <c r="H6" t="n">
        <v>1</v>
      </c>
      <c r="I6" t="n">
        <v>0</v>
      </c>
      <c r="J6" t="n">
        <v>-1</v>
      </c>
      <c r="K6" t="n">
        <v>-1</v>
      </c>
      <c r="L6">
        <f>HYPERLINK("https://www.defined.fi/sol/41jaJZyiYYxvUzUAFGQpgWQ6RSyzjVU5qQNW7rkjpump?maker=AaavyHrRcm7WiQXeyCM2pTMtnpcLB5bN2WPMP4FyMjJW","https://www.defined.fi/sol/41jaJZyiYYxvUzUAFGQpgWQ6RSyzjVU5qQNW7rkjpump?maker=AaavyHrRcm7WiQXeyCM2pTMtnpcLB5bN2WPMP4FyMjJW")</f>
        <v/>
      </c>
      <c r="M6">
        <f>HYPERLINK("https://dexscreener.com/solana/41jaJZyiYYxvUzUAFGQpgWQ6RSyzjVU5qQNW7rkjpump?maker=AaavyHrRcm7WiQXeyCM2pTMtnpcLB5bN2WPMP4FyMjJW","https://dexscreener.com/solana/41jaJZyiYYxvUzUAFGQpgWQ6RSyzjVU5qQNW7rkjpump?maker=AaavyHrRcm7WiQXeyCM2pTMtnpcLB5bN2WPMP4FyMjJW")</f>
        <v/>
      </c>
    </row>
    <row r="7">
      <c r="A7" t="inlineStr">
        <is>
          <t>CQxBRzz4sAPegoBhXAgGPBwc3SMQYvSDYiUVpHKXpump</t>
        </is>
      </c>
      <c r="B7" t="inlineStr">
        <is>
          <t>topquality</t>
        </is>
      </c>
      <c r="C7" t="n">
        <v>0</v>
      </c>
      <c r="D7" t="n">
        <v>0.154</v>
      </c>
      <c r="E7" t="n">
        <v>-1</v>
      </c>
      <c r="F7" t="n">
        <v>0.256</v>
      </c>
      <c r="G7" t="n">
        <v>0.41</v>
      </c>
      <c r="H7" t="n">
        <v>1</v>
      </c>
      <c r="I7" t="n">
        <v>3</v>
      </c>
      <c r="J7" t="n">
        <v>-1</v>
      </c>
      <c r="K7" t="n">
        <v>-1</v>
      </c>
      <c r="L7">
        <f>HYPERLINK("https://www.defined.fi/sol/CQxBRzz4sAPegoBhXAgGPBwc3SMQYvSDYiUVpHKXpump?maker=AaavyHrRcm7WiQXeyCM2pTMtnpcLB5bN2WPMP4FyMjJW","https://www.defined.fi/sol/CQxBRzz4sAPegoBhXAgGPBwc3SMQYvSDYiUVpHKXpump?maker=AaavyHrRcm7WiQXeyCM2pTMtnpcLB5bN2WPMP4FyMjJW")</f>
        <v/>
      </c>
      <c r="M7">
        <f>HYPERLINK("https://dexscreener.com/solana/CQxBRzz4sAPegoBhXAgGPBwc3SMQYvSDYiUVpHKXpump?maker=AaavyHrRcm7WiQXeyCM2pTMtnpcLB5bN2WPMP4FyMjJW","https://dexscreener.com/solana/CQxBRzz4sAPegoBhXAgGPBwc3SMQYvSDYiUVpHKXpump?maker=AaavyHrRcm7WiQXeyCM2pTMtnpcLB5bN2WPMP4FyMjJW")</f>
        <v/>
      </c>
    </row>
    <row r="8">
      <c r="A8" t="inlineStr">
        <is>
          <t>DHoadXCbf6TcadkcMGJ8kFRdDa2sXPQ1KrgodUDRpump</t>
        </is>
      </c>
      <c r="B8" t="inlineStr">
        <is>
          <t>CHIIKAWA</t>
        </is>
      </c>
      <c r="C8" t="n">
        <v>0</v>
      </c>
      <c r="D8" t="n">
        <v>0.957</v>
      </c>
      <c r="E8" t="n">
        <v>0.09</v>
      </c>
      <c r="F8" t="n">
        <v>11.12</v>
      </c>
      <c r="G8" t="n">
        <v>4.91</v>
      </c>
      <c r="H8" t="n">
        <v>6</v>
      </c>
      <c r="I8" t="n">
        <v>3</v>
      </c>
      <c r="J8" t="n">
        <v>-1</v>
      </c>
      <c r="K8" t="n">
        <v>-1</v>
      </c>
      <c r="L8">
        <f>HYPERLINK("https://www.defined.fi/sol/DHoadXCbf6TcadkcMGJ8kFRdDa2sXPQ1KrgodUDRpump?maker=AaavyHrRcm7WiQXeyCM2pTMtnpcLB5bN2WPMP4FyMjJW","https://www.defined.fi/sol/DHoadXCbf6TcadkcMGJ8kFRdDa2sXPQ1KrgodUDRpump?maker=AaavyHrRcm7WiQXeyCM2pTMtnpcLB5bN2WPMP4FyMjJW")</f>
        <v/>
      </c>
      <c r="M8">
        <f>HYPERLINK("https://dexscreener.com/solana/DHoadXCbf6TcadkcMGJ8kFRdDa2sXPQ1KrgodUDRpump?maker=AaavyHrRcm7WiQXeyCM2pTMtnpcLB5bN2WPMP4FyMjJW","https://dexscreener.com/solana/DHoadXCbf6TcadkcMGJ8kFRdDa2sXPQ1KrgodUDRpump?maker=AaavyHrRcm7WiQXeyCM2pTMtnpcLB5bN2WPMP4FyMjJW")</f>
        <v/>
      </c>
    </row>
    <row r="9">
      <c r="A9" t="inlineStr">
        <is>
          <t>KkqCJwRvyoGmMQ93p8U4Kr6t9NTXWr1PehFYFzPpump</t>
        </is>
      </c>
      <c r="B9" t="inlineStr">
        <is>
          <t>PawPaw</t>
        </is>
      </c>
      <c r="C9" t="n">
        <v>0</v>
      </c>
      <c r="D9" t="n">
        <v>-0.135</v>
      </c>
      <c r="E9" t="n">
        <v>-0.07000000000000001</v>
      </c>
      <c r="F9" t="n">
        <v>1.98</v>
      </c>
      <c r="G9" t="n">
        <v>0</v>
      </c>
      <c r="H9" t="n">
        <v>1</v>
      </c>
      <c r="I9" t="n">
        <v>0</v>
      </c>
      <c r="J9" t="n">
        <v>-1</v>
      </c>
      <c r="K9" t="n">
        <v>-1</v>
      </c>
      <c r="L9">
        <f>HYPERLINK("https://www.defined.fi/sol/KkqCJwRvyoGmMQ93p8U4Kr6t9NTXWr1PehFYFzPpump?maker=AaavyHrRcm7WiQXeyCM2pTMtnpcLB5bN2WPMP4FyMjJW","https://www.defined.fi/sol/KkqCJwRvyoGmMQ93p8U4Kr6t9NTXWr1PehFYFzPpump?maker=AaavyHrRcm7WiQXeyCM2pTMtnpcLB5bN2WPMP4FyMjJW")</f>
        <v/>
      </c>
      <c r="M9">
        <f>HYPERLINK("https://dexscreener.com/solana/KkqCJwRvyoGmMQ93p8U4Kr6t9NTXWr1PehFYFzPpump?maker=AaavyHrRcm7WiQXeyCM2pTMtnpcLB5bN2WPMP4FyMjJW","https://dexscreener.com/solana/KkqCJwRvyoGmMQ93p8U4Kr6t9NTXWr1PehFYFzPpump?maker=AaavyHrRcm7WiQXeyCM2pTMtnpcLB5bN2WPMP4FyMjJW")</f>
        <v/>
      </c>
    </row>
    <row r="10">
      <c r="A10" t="inlineStr">
        <is>
          <t>EWy1HPEUq4Lgm6H4pQ8augEuJ7WRwJgENZMTAUzrpump</t>
        </is>
      </c>
      <c r="B10" t="inlineStr">
        <is>
          <t>MEME</t>
        </is>
      </c>
      <c r="C10" t="n">
        <v>0</v>
      </c>
      <c r="D10" t="n">
        <v>0.275</v>
      </c>
      <c r="E10" t="n">
        <v>0.19</v>
      </c>
      <c r="F10" t="n">
        <v>1.47</v>
      </c>
      <c r="G10" t="n">
        <v>1.75</v>
      </c>
      <c r="H10" t="n">
        <v>2</v>
      </c>
      <c r="I10" t="n">
        <v>1</v>
      </c>
      <c r="J10" t="n">
        <v>-1</v>
      </c>
      <c r="K10" t="n">
        <v>-1</v>
      </c>
      <c r="L10">
        <f>HYPERLINK("https://www.defined.fi/sol/EWy1HPEUq4Lgm6H4pQ8augEuJ7WRwJgENZMTAUzrpump?maker=AaavyHrRcm7WiQXeyCM2pTMtnpcLB5bN2WPMP4FyMjJW","https://www.defined.fi/sol/EWy1HPEUq4Lgm6H4pQ8augEuJ7WRwJgENZMTAUzrpump?maker=AaavyHrRcm7WiQXeyCM2pTMtnpcLB5bN2WPMP4FyMjJW")</f>
        <v/>
      </c>
      <c r="M10">
        <f>HYPERLINK("https://dexscreener.com/solana/EWy1HPEUq4Lgm6H4pQ8augEuJ7WRwJgENZMTAUzrpump?maker=AaavyHrRcm7WiQXeyCM2pTMtnpcLB5bN2WPMP4FyMjJW","https://dexscreener.com/solana/EWy1HPEUq4Lgm6H4pQ8augEuJ7WRwJgENZMTAUzrpump?maker=AaavyHrRcm7WiQXeyCM2pTMtnpcLB5bN2WPMP4FyMjJW")</f>
        <v/>
      </c>
    </row>
    <row r="11">
      <c r="A11" t="inlineStr">
        <is>
          <t>GJAFwWjJ3vnTsrQVabjBVK2TYB1YtRCQXRDfDgUnpump</t>
        </is>
      </c>
      <c r="B11" t="inlineStr">
        <is>
          <t>ACT</t>
        </is>
      </c>
      <c r="C11" t="n">
        <v>0</v>
      </c>
      <c r="D11" t="n">
        <v>0.763</v>
      </c>
      <c r="E11" t="n">
        <v>0.08</v>
      </c>
      <c r="F11" t="n">
        <v>9.81</v>
      </c>
      <c r="G11" t="n">
        <v>10.58</v>
      </c>
      <c r="H11" t="n">
        <v>6</v>
      </c>
      <c r="I11" t="n">
        <v>2</v>
      </c>
      <c r="J11" t="n">
        <v>-1</v>
      </c>
      <c r="K11" t="n">
        <v>-1</v>
      </c>
      <c r="L11">
        <f>HYPERLINK("https://www.defined.fi/sol/GJAFwWjJ3vnTsrQVabjBVK2TYB1YtRCQXRDfDgUnpump?maker=AaavyHrRcm7WiQXeyCM2pTMtnpcLB5bN2WPMP4FyMjJW","https://www.defined.fi/sol/GJAFwWjJ3vnTsrQVabjBVK2TYB1YtRCQXRDfDgUnpump?maker=AaavyHrRcm7WiQXeyCM2pTMtnpcLB5bN2WPMP4FyMjJW")</f>
        <v/>
      </c>
      <c r="M11">
        <f>HYPERLINK("https://dexscreener.com/solana/GJAFwWjJ3vnTsrQVabjBVK2TYB1YtRCQXRDfDgUnpump?maker=AaavyHrRcm7WiQXeyCM2pTMtnpcLB5bN2WPMP4FyMjJW","https://dexscreener.com/solana/GJAFwWjJ3vnTsrQVabjBVK2TYB1YtRCQXRDfDgUnpump?maker=AaavyHrRcm7WiQXeyCM2pTMtnpcLB5bN2WPMP4FyMjJW")</f>
        <v/>
      </c>
    </row>
    <row r="12">
      <c r="A12" t="inlineStr">
        <is>
          <t>JBSVUpKgYNHt4GLtNebQxTJmZgftTMWENQrziHtGpump</t>
        </is>
      </c>
      <c r="B12" t="inlineStr">
        <is>
          <t>Swarm</t>
        </is>
      </c>
      <c r="C12" t="n">
        <v>0</v>
      </c>
      <c r="D12" t="n">
        <v>1.17</v>
      </c>
      <c r="E12" t="n">
        <v>0.2</v>
      </c>
      <c r="F12" t="n">
        <v>5.74</v>
      </c>
      <c r="G12" t="n">
        <v>6.91</v>
      </c>
      <c r="H12" t="n">
        <v>4</v>
      </c>
      <c r="I12" t="n">
        <v>3</v>
      </c>
      <c r="J12" t="n">
        <v>-1</v>
      </c>
      <c r="K12" t="n">
        <v>-1</v>
      </c>
      <c r="L12">
        <f>HYPERLINK("https://www.defined.fi/sol/JBSVUpKgYNHt4GLtNebQxTJmZgftTMWENQrziHtGpump?maker=AaavyHrRcm7WiQXeyCM2pTMtnpcLB5bN2WPMP4FyMjJW","https://www.defined.fi/sol/JBSVUpKgYNHt4GLtNebQxTJmZgftTMWENQrziHtGpump?maker=AaavyHrRcm7WiQXeyCM2pTMtnpcLB5bN2WPMP4FyMjJW")</f>
        <v/>
      </c>
      <c r="M12">
        <f>HYPERLINK("https://dexscreener.com/solana/JBSVUpKgYNHt4GLtNebQxTJmZgftTMWENQrziHtGpump?maker=AaavyHrRcm7WiQXeyCM2pTMtnpcLB5bN2WPMP4FyMjJW","https://dexscreener.com/solana/JBSVUpKgYNHt4GLtNebQxTJmZgftTMWENQrziHtGpump?maker=AaavyHrRcm7WiQXeyCM2pTMtnpcLB5bN2WPMP4FyMjJW")</f>
        <v/>
      </c>
    </row>
    <row r="13">
      <c r="A13" t="inlineStr">
        <is>
          <t>8iWsK2WH3AGviQwAnt43zvc8yLy6QMUSuv8PK2A7pump</t>
        </is>
      </c>
      <c r="B13" t="inlineStr">
        <is>
          <t>unknown_8iWs</t>
        </is>
      </c>
      <c r="C13" t="n">
        <v>0</v>
      </c>
      <c r="D13" t="n">
        <v>9.08</v>
      </c>
      <c r="E13" t="n">
        <v>0.18</v>
      </c>
      <c r="F13" t="n">
        <v>49.93</v>
      </c>
      <c r="G13" t="n">
        <v>59.01</v>
      </c>
      <c r="H13" t="n">
        <v>18</v>
      </c>
      <c r="I13" t="n">
        <v>9</v>
      </c>
      <c r="J13" t="n">
        <v>-1</v>
      </c>
      <c r="K13" t="n">
        <v>-1</v>
      </c>
      <c r="L13">
        <f>HYPERLINK("https://www.defined.fi/sol/8iWsK2WH3AGviQwAnt43zvc8yLy6QMUSuv8PK2A7pump?maker=AaavyHrRcm7WiQXeyCM2pTMtnpcLB5bN2WPMP4FyMjJW","https://www.defined.fi/sol/8iWsK2WH3AGviQwAnt43zvc8yLy6QMUSuv8PK2A7pump?maker=AaavyHrRcm7WiQXeyCM2pTMtnpcLB5bN2WPMP4FyMjJW")</f>
        <v/>
      </c>
      <c r="M13">
        <f>HYPERLINK("https://dexscreener.com/solana/8iWsK2WH3AGviQwAnt43zvc8yLy6QMUSuv8PK2A7pump?maker=AaavyHrRcm7WiQXeyCM2pTMtnpcLB5bN2WPMP4FyMjJW","https://dexscreener.com/solana/8iWsK2WH3AGviQwAnt43zvc8yLy6QMUSuv8PK2A7pump?maker=AaavyHrRcm7WiQXeyCM2pTMtnpcLB5bN2WPMP4FyMjJW")</f>
        <v/>
      </c>
    </row>
    <row r="14">
      <c r="A14" t="inlineStr">
        <is>
          <t>9bxaVJmUwSc71j8Z2pvUL3UAr1s5fCnwUpvYhqV9jtmw</t>
        </is>
      </c>
      <c r="B14" t="inlineStr">
        <is>
          <t>MEWING</t>
        </is>
      </c>
      <c r="C14" t="n">
        <v>0</v>
      </c>
      <c r="D14" t="n">
        <v>5.87</v>
      </c>
      <c r="E14" t="n">
        <v>0.19</v>
      </c>
      <c r="F14" t="n">
        <v>31.43</v>
      </c>
      <c r="G14" t="n">
        <v>33.69</v>
      </c>
      <c r="H14" t="n">
        <v>10</v>
      </c>
      <c r="I14" t="n">
        <v>9</v>
      </c>
      <c r="J14" t="n">
        <v>-1</v>
      </c>
      <c r="K14" t="n">
        <v>-1</v>
      </c>
      <c r="L14">
        <f>HYPERLINK("https://www.defined.fi/sol/9bxaVJmUwSc71j8Z2pvUL3UAr1s5fCnwUpvYhqV9jtmw?maker=AaavyHrRcm7WiQXeyCM2pTMtnpcLB5bN2WPMP4FyMjJW","https://www.defined.fi/sol/9bxaVJmUwSc71j8Z2pvUL3UAr1s5fCnwUpvYhqV9jtmw?maker=AaavyHrRcm7WiQXeyCM2pTMtnpcLB5bN2WPMP4FyMjJW")</f>
        <v/>
      </c>
      <c r="M14">
        <f>HYPERLINK("https://dexscreener.com/solana/9bxaVJmUwSc71j8Z2pvUL3UAr1s5fCnwUpvYhqV9jtmw?maker=AaavyHrRcm7WiQXeyCM2pTMtnpcLB5bN2WPMP4FyMjJW","https://dexscreener.com/solana/9bxaVJmUwSc71j8Z2pvUL3UAr1s5fCnwUpvYhqV9jtmw?maker=AaavyHrRcm7WiQXeyCM2pTMtnpcLB5bN2WPMP4FyMjJW")</f>
        <v/>
      </c>
    </row>
    <row r="15">
      <c r="A15" t="inlineStr">
        <is>
          <t>8rQDc5RzBjhXRJhtMoCJZWq7DpyS2Ja4iDQYpJvspump</t>
        </is>
      </c>
      <c r="B15" t="inlineStr">
        <is>
          <t>amped</t>
        </is>
      </c>
      <c r="C15" t="n">
        <v>0</v>
      </c>
      <c r="D15" t="n">
        <v>-0.08699999999999999</v>
      </c>
      <c r="E15" t="n">
        <v>-1</v>
      </c>
      <c r="F15" t="n">
        <v>0.24</v>
      </c>
      <c r="G15" t="n">
        <v>0.153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HYPERLINK("https://www.defined.fi/sol/8rQDc5RzBjhXRJhtMoCJZWq7DpyS2Ja4iDQYpJvspump?maker=AaavyHrRcm7WiQXeyCM2pTMtnpcLB5bN2WPMP4FyMjJW","https://www.defined.fi/sol/8rQDc5RzBjhXRJhtMoCJZWq7DpyS2Ja4iDQYpJvspump?maker=AaavyHrRcm7WiQXeyCM2pTMtnpcLB5bN2WPMP4FyMjJW")</f>
        <v/>
      </c>
      <c r="M15">
        <f>HYPERLINK("https://dexscreener.com/solana/8rQDc5RzBjhXRJhtMoCJZWq7DpyS2Ja4iDQYpJvspump?maker=AaavyHrRcm7WiQXeyCM2pTMtnpcLB5bN2WPMP4FyMjJW","https://dexscreener.com/solana/8rQDc5RzBjhXRJhtMoCJZWq7DpyS2Ja4iDQYpJvspump?maker=AaavyHrRcm7WiQXeyCM2pTMtnpcLB5bN2WPMP4FyMjJW")</f>
        <v/>
      </c>
    </row>
    <row r="16">
      <c r="A16" t="inlineStr">
        <is>
          <t>DhBR4UmQXuqcQ4LZPiUwwLjQQYSs94ivugCVMCwWpump</t>
        </is>
      </c>
      <c r="B16" t="inlineStr">
        <is>
          <t>money</t>
        </is>
      </c>
      <c r="C16" t="n">
        <v>0</v>
      </c>
      <c r="D16" t="n">
        <v>0.31</v>
      </c>
      <c r="E16" t="n">
        <v>0.32</v>
      </c>
      <c r="F16" t="n">
        <v>0.973</v>
      </c>
      <c r="G16" t="n">
        <v>1.28</v>
      </c>
      <c r="H16" t="n">
        <v>2</v>
      </c>
      <c r="I16" t="n">
        <v>4</v>
      </c>
      <c r="J16" t="n">
        <v>-1</v>
      </c>
      <c r="K16" t="n">
        <v>-1</v>
      </c>
      <c r="L16">
        <f>HYPERLINK("https://www.defined.fi/sol/DhBR4UmQXuqcQ4LZPiUwwLjQQYSs94ivugCVMCwWpump?maker=AaavyHrRcm7WiQXeyCM2pTMtnpcLB5bN2WPMP4FyMjJW","https://www.defined.fi/sol/DhBR4UmQXuqcQ4LZPiUwwLjQQYSs94ivugCVMCwWpump?maker=AaavyHrRcm7WiQXeyCM2pTMtnpcLB5bN2WPMP4FyMjJW")</f>
        <v/>
      </c>
      <c r="M16">
        <f>HYPERLINK("https://dexscreener.com/solana/DhBR4UmQXuqcQ4LZPiUwwLjQQYSs94ivugCVMCwWpump?maker=AaavyHrRcm7WiQXeyCM2pTMtnpcLB5bN2WPMP4FyMjJW","https://dexscreener.com/solana/DhBR4UmQXuqcQ4LZPiUwwLjQQYSs94ivugCVMCwWpump?maker=AaavyHrRcm7WiQXeyCM2pTMtnpcLB5bN2WPMP4FyMjJW")</f>
        <v/>
      </c>
    </row>
    <row r="17">
      <c r="A17" t="inlineStr">
        <is>
          <t>5Tz2YSPRpCrczHRSphrxroNfkE1bhBGVWQ7MUA8xpump</t>
        </is>
      </c>
      <c r="B17" t="inlineStr">
        <is>
          <t>0x</t>
        </is>
      </c>
      <c r="C17" t="n">
        <v>0</v>
      </c>
      <c r="D17" t="n">
        <v>-0.487</v>
      </c>
      <c r="E17" t="n">
        <v>-0.67</v>
      </c>
      <c r="F17" t="n">
        <v>0.728</v>
      </c>
      <c r="G17" t="n">
        <v>0.241</v>
      </c>
      <c r="H17" t="n">
        <v>2</v>
      </c>
      <c r="I17" t="n">
        <v>1</v>
      </c>
      <c r="J17" t="n">
        <v>-1</v>
      </c>
      <c r="K17" t="n">
        <v>-1</v>
      </c>
      <c r="L17">
        <f>HYPERLINK("https://www.defined.fi/sol/5Tz2YSPRpCrczHRSphrxroNfkE1bhBGVWQ7MUA8xpump?maker=AaavyHrRcm7WiQXeyCM2pTMtnpcLB5bN2WPMP4FyMjJW","https://www.defined.fi/sol/5Tz2YSPRpCrczHRSphrxroNfkE1bhBGVWQ7MUA8xpump?maker=AaavyHrRcm7WiQXeyCM2pTMtnpcLB5bN2WPMP4FyMjJW")</f>
        <v/>
      </c>
      <c r="M17">
        <f>HYPERLINK("https://dexscreener.com/solana/5Tz2YSPRpCrczHRSphrxroNfkE1bhBGVWQ7MUA8xpump?maker=AaavyHrRcm7WiQXeyCM2pTMtnpcLB5bN2WPMP4FyMjJW","https://dexscreener.com/solana/5Tz2YSPRpCrczHRSphrxroNfkE1bhBGVWQ7MUA8xpump?maker=AaavyHrRcm7WiQXeyCM2pTMtnpcLB5bN2WPMP4FyMjJW")</f>
        <v/>
      </c>
    </row>
    <row r="18">
      <c r="A18" t="inlineStr">
        <is>
          <t>D57CP6MA7G5idNmxAuigU6W8uPeiGvDVuuwh4z2ypump</t>
        </is>
      </c>
      <c r="B18" t="inlineStr">
        <is>
          <t>LOOM</t>
        </is>
      </c>
      <c r="C18" t="n">
        <v>0</v>
      </c>
      <c r="D18" t="n">
        <v>-0.617</v>
      </c>
      <c r="E18" t="n">
        <v>-0.21</v>
      </c>
      <c r="F18" t="n">
        <v>2.94</v>
      </c>
      <c r="G18" t="n">
        <v>2.33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HYPERLINK("https://www.defined.fi/sol/D57CP6MA7G5idNmxAuigU6W8uPeiGvDVuuwh4z2ypump?maker=AaavyHrRcm7WiQXeyCM2pTMtnpcLB5bN2WPMP4FyMjJW","https://www.defined.fi/sol/D57CP6MA7G5idNmxAuigU6W8uPeiGvDVuuwh4z2ypump?maker=AaavyHrRcm7WiQXeyCM2pTMtnpcLB5bN2WPMP4FyMjJW")</f>
        <v/>
      </c>
      <c r="M18">
        <f>HYPERLINK("https://dexscreener.com/solana/D57CP6MA7G5idNmxAuigU6W8uPeiGvDVuuwh4z2ypump?maker=AaavyHrRcm7WiQXeyCM2pTMtnpcLB5bN2WPMP4FyMjJW","https://dexscreener.com/solana/D57CP6MA7G5idNmxAuigU6W8uPeiGvDVuuwh4z2ypump?maker=AaavyHrRcm7WiQXeyCM2pTMtnpcLB5bN2WPMP4FyMjJW")</f>
        <v/>
      </c>
    </row>
    <row r="19">
      <c r="A19" t="inlineStr">
        <is>
          <t>C3HmFQuei2CbaHwK2VgYaWwjSXBi8tT3BD4BabZNpump</t>
        </is>
      </c>
      <c r="B19" t="inlineStr">
        <is>
          <t>BAI</t>
        </is>
      </c>
      <c r="C19" t="n">
        <v>0</v>
      </c>
      <c r="D19" t="n">
        <v>-0.1</v>
      </c>
      <c r="E19" t="n">
        <v>-1</v>
      </c>
      <c r="F19" t="n">
        <v>0.243</v>
      </c>
      <c r="G19" t="n">
        <v>0.143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HYPERLINK("https://www.defined.fi/sol/C3HmFQuei2CbaHwK2VgYaWwjSXBi8tT3BD4BabZNpump?maker=AaavyHrRcm7WiQXeyCM2pTMtnpcLB5bN2WPMP4FyMjJW","https://www.defined.fi/sol/C3HmFQuei2CbaHwK2VgYaWwjSXBi8tT3BD4BabZNpump?maker=AaavyHrRcm7WiQXeyCM2pTMtnpcLB5bN2WPMP4FyMjJW")</f>
        <v/>
      </c>
      <c r="M19">
        <f>HYPERLINK("https://dexscreener.com/solana/C3HmFQuei2CbaHwK2VgYaWwjSXBi8tT3BD4BabZNpump?maker=AaavyHrRcm7WiQXeyCM2pTMtnpcLB5bN2WPMP4FyMjJW","https://dexscreener.com/solana/C3HmFQuei2CbaHwK2VgYaWwjSXBi8tT3BD4BabZNpump?maker=AaavyHrRcm7WiQXeyCM2pTMtnpcLB5bN2WPMP4FyMjJW")</f>
        <v/>
      </c>
    </row>
    <row r="20">
      <c r="A20" t="inlineStr">
        <is>
          <t>5FHCNWbbrzFgSVootrFwVaBg6GKZu6e6Tb2NFUHwpump</t>
        </is>
      </c>
      <c r="B20" t="inlineStr">
        <is>
          <t>ccru</t>
        </is>
      </c>
      <c r="C20" t="n">
        <v>0</v>
      </c>
      <c r="D20" t="n">
        <v>-0.375</v>
      </c>
      <c r="E20" t="n">
        <v>-1</v>
      </c>
      <c r="F20" t="n">
        <v>0.471</v>
      </c>
      <c r="G20" t="n">
        <v>0.096</v>
      </c>
      <c r="H20" t="n">
        <v>1</v>
      </c>
      <c r="I20" t="n">
        <v>1</v>
      </c>
      <c r="J20" t="n">
        <v>-1</v>
      </c>
      <c r="K20" t="n">
        <v>-1</v>
      </c>
      <c r="L20">
        <f>HYPERLINK("https://www.defined.fi/sol/5FHCNWbbrzFgSVootrFwVaBg6GKZu6e6Tb2NFUHwpump?maker=AaavyHrRcm7WiQXeyCM2pTMtnpcLB5bN2WPMP4FyMjJW","https://www.defined.fi/sol/5FHCNWbbrzFgSVootrFwVaBg6GKZu6e6Tb2NFUHwpump?maker=AaavyHrRcm7WiQXeyCM2pTMtnpcLB5bN2WPMP4FyMjJW")</f>
        <v/>
      </c>
      <c r="M20">
        <f>HYPERLINK("https://dexscreener.com/solana/5FHCNWbbrzFgSVootrFwVaBg6GKZu6e6Tb2NFUHwpump?maker=AaavyHrRcm7WiQXeyCM2pTMtnpcLB5bN2WPMP4FyMjJW","https://dexscreener.com/solana/5FHCNWbbrzFgSVootrFwVaBg6GKZu6e6Tb2NFUHwpump?maker=AaavyHrRcm7WiQXeyCM2pTMtnpcLB5bN2WPMP4FyMjJW")</f>
        <v/>
      </c>
    </row>
    <row r="21">
      <c r="A21" t="inlineStr">
        <is>
          <t>8Mc7fy5gTB4acA1xi1MhqDGbbTgX3KqMx4iVEbXf6yC5</t>
        </is>
      </c>
      <c r="B21" t="inlineStr">
        <is>
          <t>SOLAI</t>
        </is>
      </c>
      <c r="C21" t="n">
        <v>0</v>
      </c>
      <c r="D21" t="n">
        <v>-0.058</v>
      </c>
      <c r="E21" t="n">
        <v>-1</v>
      </c>
      <c r="F21" t="n">
        <v>0.484</v>
      </c>
      <c r="G21" t="n">
        <v>0.427</v>
      </c>
      <c r="H21" t="n">
        <v>1</v>
      </c>
      <c r="I21" t="n">
        <v>1</v>
      </c>
      <c r="J21" t="n">
        <v>-1</v>
      </c>
      <c r="K21" t="n">
        <v>-1</v>
      </c>
      <c r="L21">
        <f>HYPERLINK("https://www.defined.fi/sol/8Mc7fy5gTB4acA1xi1MhqDGbbTgX3KqMx4iVEbXf6yC5?maker=AaavyHrRcm7WiQXeyCM2pTMtnpcLB5bN2WPMP4FyMjJW","https://www.defined.fi/sol/8Mc7fy5gTB4acA1xi1MhqDGbbTgX3KqMx4iVEbXf6yC5?maker=AaavyHrRcm7WiQXeyCM2pTMtnpcLB5bN2WPMP4FyMjJW")</f>
        <v/>
      </c>
      <c r="M21">
        <f>HYPERLINK("https://dexscreener.com/solana/8Mc7fy5gTB4acA1xi1MhqDGbbTgX3KqMx4iVEbXf6yC5?maker=AaavyHrRcm7WiQXeyCM2pTMtnpcLB5bN2WPMP4FyMjJW","https://dexscreener.com/solana/8Mc7fy5gTB4acA1xi1MhqDGbbTgX3KqMx4iVEbXf6yC5?maker=AaavyHrRcm7WiQXeyCM2pTMtnpcLB5bN2WPMP4FyMjJW")</f>
        <v/>
      </c>
    </row>
    <row r="22">
      <c r="A22" t="inlineStr">
        <is>
          <t>BkLc25DivmMEKam6XKnWoocTNPya9huN9B8WhWskpump</t>
        </is>
      </c>
      <c r="B22" t="inlineStr">
        <is>
          <t>GMBRAIN</t>
        </is>
      </c>
      <c r="C22" t="n">
        <v>0</v>
      </c>
      <c r="D22" t="n">
        <v>-0.138</v>
      </c>
      <c r="E22" t="n">
        <v>-1</v>
      </c>
      <c r="F22" t="n">
        <v>0.311</v>
      </c>
      <c r="G22" t="n">
        <v>0.172</v>
      </c>
      <c r="H22" t="n">
        <v>1</v>
      </c>
      <c r="I22" t="n">
        <v>1</v>
      </c>
      <c r="J22" t="n">
        <v>-1</v>
      </c>
      <c r="K22" t="n">
        <v>-1</v>
      </c>
      <c r="L22">
        <f>HYPERLINK("https://www.defined.fi/sol/BkLc25DivmMEKam6XKnWoocTNPya9huN9B8WhWskpump?maker=AaavyHrRcm7WiQXeyCM2pTMtnpcLB5bN2WPMP4FyMjJW","https://www.defined.fi/sol/BkLc25DivmMEKam6XKnWoocTNPya9huN9B8WhWskpump?maker=AaavyHrRcm7WiQXeyCM2pTMtnpcLB5bN2WPMP4FyMjJW")</f>
        <v/>
      </c>
      <c r="M22">
        <f>HYPERLINK("https://dexscreener.com/solana/BkLc25DivmMEKam6XKnWoocTNPya9huN9B8WhWskpump?maker=AaavyHrRcm7WiQXeyCM2pTMtnpcLB5bN2WPMP4FyMjJW","https://dexscreener.com/solana/BkLc25DivmMEKam6XKnWoocTNPya9huN9B8WhWskpump?maker=AaavyHrRcm7WiQXeyCM2pTMtnpcLB5bN2WPMP4FyMjJW")</f>
        <v/>
      </c>
    </row>
    <row r="23">
      <c r="A23" t="inlineStr">
        <is>
          <t>6xHmtVdGzhnPHBvnVjhRpDGtXPwyMRcRJ83j5Ueupump</t>
        </is>
      </c>
      <c r="B23" t="inlineStr">
        <is>
          <t>glados-156</t>
        </is>
      </c>
      <c r="C23" t="n">
        <v>0</v>
      </c>
      <c r="D23" t="n">
        <v>1.51</v>
      </c>
      <c r="E23" t="n">
        <v>3.1</v>
      </c>
      <c r="F23" t="n">
        <v>0.487</v>
      </c>
      <c r="G23" t="n">
        <v>1.99</v>
      </c>
      <c r="H23" t="n">
        <v>1</v>
      </c>
      <c r="I23" t="n">
        <v>3</v>
      </c>
      <c r="J23" t="n">
        <v>-1</v>
      </c>
      <c r="K23" t="n">
        <v>-1</v>
      </c>
      <c r="L23">
        <f>HYPERLINK("https://www.defined.fi/sol/6xHmtVdGzhnPHBvnVjhRpDGtXPwyMRcRJ83j5Ueupump?maker=AaavyHrRcm7WiQXeyCM2pTMtnpcLB5bN2WPMP4FyMjJW","https://www.defined.fi/sol/6xHmtVdGzhnPHBvnVjhRpDGtXPwyMRcRJ83j5Ueupump?maker=AaavyHrRcm7WiQXeyCM2pTMtnpcLB5bN2WPMP4FyMjJW")</f>
        <v/>
      </c>
      <c r="M23">
        <f>HYPERLINK("https://dexscreener.com/solana/6xHmtVdGzhnPHBvnVjhRpDGtXPwyMRcRJ83j5Ueupump?maker=AaavyHrRcm7WiQXeyCM2pTMtnpcLB5bN2WPMP4FyMjJW","https://dexscreener.com/solana/6xHmtVdGzhnPHBvnVjhRpDGtXPwyMRcRJ83j5Ueupump?maker=AaavyHrRcm7WiQXeyCM2pTMtnpcLB5bN2WPMP4FyMjJW")</f>
        <v/>
      </c>
    </row>
    <row r="24">
      <c r="A24" t="inlineStr">
        <is>
          <t>AbrMJWfDVRZ2EWCQ1xSCpoVeVgZNpq1U2AoYG98oRXfn</t>
        </is>
      </c>
      <c r="B24" t="inlineStr">
        <is>
          <t>Cheese</t>
        </is>
      </c>
      <c r="C24" t="n">
        <v>0</v>
      </c>
      <c r="D24" t="n">
        <v>-0.333</v>
      </c>
      <c r="E24" t="n">
        <v>-0.03</v>
      </c>
      <c r="F24" t="n">
        <v>11.76</v>
      </c>
      <c r="G24" t="n">
        <v>11.43</v>
      </c>
      <c r="H24" t="n">
        <v>4</v>
      </c>
      <c r="I24" t="n">
        <v>3</v>
      </c>
      <c r="J24" t="n">
        <v>-1</v>
      </c>
      <c r="K24" t="n">
        <v>-1</v>
      </c>
      <c r="L24">
        <f>HYPERLINK("https://www.defined.fi/sol/AbrMJWfDVRZ2EWCQ1xSCpoVeVgZNpq1U2AoYG98oRXfn?maker=AaavyHrRcm7WiQXeyCM2pTMtnpcLB5bN2WPMP4FyMjJW","https://www.defined.fi/sol/AbrMJWfDVRZ2EWCQ1xSCpoVeVgZNpq1U2AoYG98oRXfn?maker=AaavyHrRcm7WiQXeyCM2pTMtnpcLB5bN2WPMP4FyMjJW")</f>
        <v/>
      </c>
      <c r="M24">
        <f>HYPERLINK("https://dexscreener.com/solana/AbrMJWfDVRZ2EWCQ1xSCpoVeVgZNpq1U2AoYG98oRXfn?maker=AaavyHrRcm7WiQXeyCM2pTMtnpcLB5bN2WPMP4FyMjJW","https://dexscreener.com/solana/AbrMJWfDVRZ2EWCQ1xSCpoVeVgZNpq1U2AoYG98oRXfn?maker=AaavyHrRcm7WiQXeyCM2pTMtnpcLB5bN2WPMP4FyMjJW")</f>
        <v/>
      </c>
    </row>
    <row r="25">
      <c r="A25" t="inlineStr">
        <is>
          <t>A4ptWQ6Jn5AHUtpCMhCUGxroLYzaiaXuJCZvNsKVpump</t>
        </is>
      </c>
      <c r="B25" t="inlineStr">
        <is>
          <t>Recatio</t>
        </is>
      </c>
      <c r="C25" t="n">
        <v>0</v>
      </c>
      <c r="D25" t="n">
        <v>-0.388</v>
      </c>
      <c r="E25" t="n">
        <v>-0.24</v>
      </c>
      <c r="F25" t="n">
        <v>1.64</v>
      </c>
      <c r="G25" t="n">
        <v>1.25</v>
      </c>
      <c r="H25" t="n">
        <v>3</v>
      </c>
      <c r="I25" t="n">
        <v>2</v>
      </c>
      <c r="J25" t="n">
        <v>-1</v>
      </c>
      <c r="K25" t="n">
        <v>-1</v>
      </c>
      <c r="L25">
        <f>HYPERLINK("https://www.defined.fi/sol/A4ptWQ6Jn5AHUtpCMhCUGxroLYzaiaXuJCZvNsKVpump?maker=AaavyHrRcm7WiQXeyCM2pTMtnpcLB5bN2WPMP4FyMjJW","https://www.defined.fi/sol/A4ptWQ6Jn5AHUtpCMhCUGxroLYzaiaXuJCZvNsKVpump?maker=AaavyHrRcm7WiQXeyCM2pTMtnpcLB5bN2WPMP4FyMjJW")</f>
        <v/>
      </c>
      <c r="M25">
        <f>HYPERLINK("https://dexscreener.com/solana/A4ptWQ6Jn5AHUtpCMhCUGxroLYzaiaXuJCZvNsKVpump?maker=AaavyHrRcm7WiQXeyCM2pTMtnpcLB5bN2WPMP4FyMjJW","https://dexscreener.com/solana/A4ptWQ6Jn5AHUtpCMhCUGxroLYzaiaXuJCZvNsKVpump?maker=AaavyHrRcm7WiQXeyCM2pTMtnpcLB5bN2WPMP4FyMjJW")</f>
        <v/>
      </c>
    </row>
    <row r="26">
      <c r="A26" t="inlineStr">
        <is>
          <t>28xPA7ZER19fNTWQpZ8xHJUMbyoxegpT6mHxzMdtFZCW</t>
        </is>
      </c>
      <c r="B26" t="inlineStr">
        <is>
          <t>SGAI</t>
        </is>
      </c>
      <c r="C26" t="n">
        <v>1</v>
      </c>
      <c r="D26" t="n">
        <v>2.08</v>
      </c>
      <c r="E26" t="n">
        <v>2.15</v>
      </c>
      <c r="F26" t="n">
        <v>0.97</v>
      </c>
      <c r="G26" t="n">
        <v>3.05</v>
      </c>
      <c r="H26" t="n">
        <v>2</v>
      </c>
      <c r="I26" t="n">
        <v>5</v>
      </c>
      <c r="J26" t="n">
        <v>-1</v>
      </c>
      <c r="K26" t="n">
        <v>-1</v>
      </c>
      <c r="L26">
        <f>HYPERLINK("https://www.defined.fi/sol/28xPA7ZER19fNTWQpZ8xHJUMbyoxegpT6mHxzMdtFZCW?maker=AaavyHrRcm7WiQXeyCM2pTMtnpcLB5bN2WPMP4FyMjJW","https://www.defined.fi/sol/28xPA7ZER19fNTWQpZ8xHJUMbyoxegpT6mHxzMdtFZCW?maker=AaavyHrRcm7WiQXeyCM2pTMtnpcLB5bN2WPMP4FyMjJW")</f>
        <v/>
      </c>
      <c r="M26">
        <f>HYPERLINK("https://dexscreener.com/solana/28xPA7ZER19fNTWQpZ8xHJUMbyoxegpT6mHxzMdtFZCW?maker=AaavyHrRcm7WiQXeyCM2pTMtnpcLB5bN2WPMP4FyMjJW","https://dexscreener.com/solana/28xPA7ZER19fNTWQpZ8xHJUMbyoxegpT6mHxzMdtFZCW?maker=AaavyHrRcm7WiQXeyCM2pTMtnpcLB5bN2WPMP4FyMjJW")</f>
        <v/>
      </c>
    </row>
    <row r="27">
      <c r="A27" t="inlineStr">
        <is>
          <t>yJcC48AWnaFQxb4CfZY6U19aQr3Pw6RKVhuGCLVpump</t>
        </is>
      </c>
      <c r="B27" t="inlineStr">
        <is>
          <t>WoTF</t>
        </is>
      </c>
      <c r="C27" t="n">
        <v>1</v>
      </c>
      <c r="D27" t="n">
        <v>0.521</v>
      </c>
      <c r="E27" t="n">
        <v>0.18</v>
      </c>
      <c r="F27" t="n">
        <v>2.89</v>
      </c>
      <c r="G27" t="n">
        <v>3.41</v>
      </c>
      <c r="H27" t="n">
        <v>1</v>
      </c>
      <c r="I27" t="n">
        <v>1</v>
      </c>
      <c r="J27" t="n">
        <v>-1</v>
      </c>
      <c r="K27" t="n">
        <v>-1</v>
      </c>
      <c r="L27">
        <f>HYPERLINK("https://www.defined.fi/sol/yJcC48AWnaFQxb4CfZY6U19aQr3Pw6RKVhuGCLVpump?maker=AaavyHrRcm7WiQXeyCM2pTMtnpcLB5bN2WPMP4FyMjJW","https://www.defined.fi/sol/yJcC48AWnaFQxb4CfZY6U19aQr3Pw6RKVhuGCLVpump?maker=AaavyHrRcm7WiQXeyCM2pTMtnpcLB5bN2WPMP4FyMjJW")</f>
        <v/>
      </c>
      <c r="M27">
        <f>HYPERLINK("https://dexscreener.com/solana/yJcC48AWnaFQxb4CfZY6U19aQr3Pw6RKVhuGCLVpump?maker=AaavyHrRcm7WiQXeyCM2pTMtnpcLB5bN2WPMP4FyMjJW","https://dexscreener.com/solana/yJcC48AWnaFQxb4CfZY6U19aQr3Pw6RKVhuGCLVpump?maker=AaavyHrRcm7WiQXeyCM2pTMtnpcLB5bN2WPMP4FyMjJW")</f>
        <v/>
      </c>
    </row>
    <row r="28">
      <c r="A28" t="inlineStr">
        <is>
          <t>KMnDBXcPXoz6oMJW5XG4tXdwSWpmWEP2RQM1Uujpump</t>
        </is>
      </c>
      <c r="B28" t="inlineStr">
        <is>
          <t>FIGHT</t>
        </is>
      </c>
      <c r="C28" t="n">
        <v>1</v>
      </c>
      <c r="D28" t="n">
        <v>5.32</v>
      </c>
      <c r="E28" t="n">
        <v>0.27</v>
      </c>
      <c r="F28" t="n">
        <v>19.89</v>
      </c>
      <c r="G28" t="n">
        <v>22.81</v>
      </c>
      <c r="H28" t="n">
        <v>9</v>
      </c>
      <c r="I28" t="n">
        <v>3</v>
      </c>
      <c r="J28" t="n">
        <v>-1</v>
      </c>
      <c r="K28" t="n">
        <v>-1</v>
      </c>
      <c r="L28">
        <f>HYPERLINK("https://www.defined.fi/sol/KMnDBXcPXoz6oMJW5XG4tXdwSWpmWEP2RQM1Uujpump?maker=AaavyHrRcm7WiQXeyCM2pTMtnpcLB5bN2WPMP4FyMjJW","https://www.defined.fi/sol/KMnDBXcPXoz6oMJW5XG4tXdwSWpmWEP2RQM1Uujpump?maker=AaavyHrRcm7WiQXeyCM2pTMtnpcLB5bN2WPMP4FyMjJW")</f>
        <v/>
      </c>
      <c r="M28">
        <f>HYPERLINK("https://dexscreener.com/solana/KMnDBXcPXoz6oMJW5XG4tXdwSWpmWEP2RQM1Uujpump?maker=AaavyHrRcm7WiQXeyCM2pTMtnpcLB5bN2WPMP4FyMjJW","https://dexscreener.com/solana/KMnDBXcPXoz6oMJW5XG4tXdwSWpmWEP2RQM1Uujpump?maker=AaavyHrRcm7WiQXeyCM2pTMtnpcLB5bN2WPMP4FyMjJW")</f>
        <v/>
      </c>
    </row>
    <row r="29">
      <c r="A29" t="inlineStr">
        <is>
          <t>8wZvGcGePvWEa8tKQUYctMXFSkqS39scozVU9xBVrUjY</t>
        </is>
      </c>
      <c r="B29" t="inlineStr">
        <is>
          <t>Remilia</t>
        </is>
      </c>
      <c r="C29" t="n">
        <v>1</v>
      </c>
      <c r="D29" t="n">
        <v>-0.987</v>
      </c>
      <c r="E29" t="n">
        <v>-0.26</v>
      </c>
      <c r="F29" t="n">
        <v>3.85</v>
      </c>
      <c r="G29" t="n">
        <v>2.86</v>
      </c>
      <c r="H29" t="n">
        <v>2</v>
      </c>
      <c r="I29" t="n">
        <v>1</v>
      </c>
      <c r="J29" t="n">
        <v>-1</v>
      </c>
      <c r="K29" t="n">
        <v>-1</v>
      </c>
      <c r="L29">
        <f>HYPERLINK("https://www.defined.fi/sol/8wZvGcGePvWEa8tKQUYctMXFSkqS39scozVU9xBVrUjY?maker=AaavyHrRcm7WiQXeyCM2pTMtnpcLB5bN2WPMP4FyMjJW","https://www.defined.fi/sol/8wZvGcGePvWEa8tKQUYctMXFSkqS39scozVU9xBVrUjY?maker=AaavyHrRcm7WiQXeyCM2pTMtnpcLB5bN2WPMP4FyMjJW")</f>
        <v/>
      </c>
      <c r="M29">
        <f>HYPERLINK("https://dexscreener.com/solana/8wZvGcGePvWEa8tKQUYctMXFSkqS39scozVU9xBVrUjY?maker=AaavyHrRcm7WiQXeyCM2pTMtnpcLB5bN2WPMP4FyMjJW","https://dexscreener.com/solana/8wZvGcGePvWEa8tKQUYctMXFSkqS39scozVU9xBVrUjY?maker=AaavyHrRcm7WiQXeyCM2pTMtnpcLB5bN2WPMP4FyMjJW")</f>
        <v/>
      </c>
    </row>
    <row r="30">
      <c r="A30" t="inlineStr">
        <is>
          <t>GbwanZf6fp47iEK2HrmFQWC5XHzy3G1dnXrS3BJYpump</t>
        </is>
      </c>
      <c r="B30" t="inlineStr">
        <is>
          <t>HWPW</t>
        </is>
      </c>
      <c r="C30" t="n">
        <v>1</v>
      </c>
      <c r="D30" t="n">
        <v>0.52</v>
      </c>
      <c r="E30" t="n">
        <v>0.45</v>
      </c>
      <c r="F30" t="n">
        <v>1.16</v>
      </c>
      <c r="G30" t="n">
        <v>1.68</v>
      </c>
      <c r="H30" t="n">
        <v>2</v>
      </c>
      <c r="I30" t="n">
        <v>2</v>
      </c>
      <c r="J30" t="n">
        <v>-1</v>
      </c>
      <c r="K30" t="n">
        <v>-1</v>
      </c>
      <c r="L30">
        <f>HYPERLINK("https://www.defined.fi/sol/GbwanZf6fp47iEK2HrmFQWC5XHzy3G1dnXrS3BJYpump?maker=AaavyHrRcm7WiQXeyCM2pTMtnpcLB5bN2WPMP4FyMjJW","https://www.defined.fi/sol/GbwanZf6fp47iEK2HrmFQWC5XHzy3G1dnXrS3BJYpump?maker=AaavyHrRcm7WiQXeyCM2pTMtnpcLB5bN2WPMP4FyMjJW")</f>
        <v/>
      </c>
      <c r="M30">
        <f>HYPERLINK("https://dexscreener.com/solana/GbwanZf6fp47iEK2HrmFQWC5XHzy3G1dnXrS3BJYpump?maker=AaavyHrRcm7WiQXeyCM2pTMtnpcLB5bN2WPMP4FyMjJW","https://dexscreener.com/solana/GbwanZf6fp47iEK2HrmFQWC5XHzy3G1dnXrS3BJYpump?maker=AaavyHrRcm7WiQXeyCM2pTMtnpcLB5bN2WPMP4FyMjJW")</f>
        <v/>
      </c>
    </row>
    <row r="31">
      <c r="A31" t="inlineStr">
        <is>
          <t>ETZDTrZp1tWSTPHf22cyUXiv5xGzXuBFEwJAsE8ypump</t>
        </is>
      </c>
      <c r="B31" t="inlineStr">
        <is>
          <t>xcog</t>
        </is>
      </c>
      <c r="C31" t="n">
        <v>1</v>
      </c>
      <c r="D31" t="n">
        <v>18.51</v>
      </c>
      <c r="E31" t="n">
        <v>0.35</v>
      </c>
      <c r="F31" t="n">
        <v>52.39</v>
      </c>
      <c r="G31" t="n">
        <v>70.90000000000001</v>
      </c>
      <c r="H31" t="n">
        <v>19</v>
      </c>
      <c r="I31" t="n">
        <v>13</v>
      </c>
      <c r="J31" t="n">
        <v>-1</v>
      </c>
      <c r="K31" t="n">
        <v>-1</v>
      </c>
      <c r="L31">
        <f>HYPERLINK("https://www.defined.fi/sol/ETZDTrZp1tWSTPHf22cyUXiv5xGzXuBFEwJAsE8ypump?maker=AaavyHrRcm7WiQXeyCM2pTMtnpcLB5bN2WPMP4FyMjJW","https://www.defined.fi/sol/ETZDTrZp1tWSTPHf22cyUXiv5xGzXuBFEwJAsE8ypump?maker=AaavyHrRcm7WiQXeyCM2pTMtnpcLB5bN2WPMP4FyMjJW")</f>
        <v/>
      </c>
      <c r="M31">
        <f>HYPERLINK("https://dexscreener.com/solana/ETZDTrZp1tWSTPHf22cyUXiv5xGzXuBFEwJAsE8ypump?maker=AaavyHrRcm7WiQXeyCM2pTMtnpcLB5bN2WPMP4FyMjJW","https://dexscreener.com/solana/ETZDTrZp1tWSTPHf22cyUXiv5xGzXuBFEwJAsE8ypump?maker=AaavyHrRcm7WiQXeyCM2pTMtnpcLB5bN2WPMP4FyMjJW")</f>
        <v/>
      </c>
    </row>
    <row r="32">
      <c r="A32" t="inlineStr">
        <is>
          <t>KBFs8Zb1V1tT9x7Ba3AWQo8jSNyL6GLuXjBx6kHpump</t>
        </is>
      </c>
      <c r="B32" t="inlineStr">
        <is>
          <t>$HIVE</t>
        </is>
      </c>
      <c r="C32" t="n">
        <v>1</v>
      </c>
      <c r="D32" t="n">
        <v>3.91</v>
      </c>
      <c r="E32" t="n">
        <v>0.67</v>
      </c>
      <c r="F32" t="n">
        <v>5.83</v>
      </c>
      <c r="G32" t="n">
        <v>9.74</v>
      </c>
      <c r="H32" t="n">
        <v>2</v>
      </c>
      <c r="I32" t="n">
        <v>3</v>
      </c>
      <c r="J32" t="n">
        <v>-1</v>
      </c>
      <c r="K32" t="n">
        <v>-1</v>
      </c>
      <c r="L32">
        <f>HYPERLINK("https://www.defined.fi/sol/KBFs8Zb1V1tT9x7Ba3AWQo8jSNyL6GLuXjBx6kHpump?maker=AaavyHrRcm7WiQXeyCM2pTMtnpcLB5bN2WPMP4FyMjJW","https://www.defined.fi/sol/KBFs8Zb1V1tT9x7Ba3AWQo8jSNyL6GLuXjBx6kHpump?maker=AaavyHrRcm7WiQXeyCM2pTMtnpcLB5bN2WPMP4FyMjJW")</f>
        <v/>
      </c>
      <c r="M32">
        <f>HYPERLINK("https://dexscreener.com/solana/KBFs8Zb1V1tT9x7Ba3AWQo8jSNyL6GLuXjBx6kHpump?maker=AaavyHrRcm7WiQXeyCM2pTMtnpcLB5bN2WPMP4FyMjJW","https://dexscreener.com/solana/KBFs8Zb1V1tT9x7Ba3AWQo8jSNyL6GLuXjBx6kHpump?maker=AaavyHrRcm7WiQXeyCM2pTMtnpcLB5bN2WPMP4FyMjJW")</f>
        <v/>
      </c>
    </row>
    <row r="33">
      <c r="A33" t="inlineStr">
        <is>
          <t>CK8jBy1R7JKr6FMSmaHJGi8GS3XPryWFJ1ebX3Uvpump</t>
        </is>
      </c>
      <c r="B33" t="inlineStr">
        <is>
          <t>ARCANE</t>
        </is>
      </c>
      <c r="C33" t="n">
        <v>1</v>
      </c>
      <c r="D33" t="n">
        <v>-0.366</v>
      </c>
      <c r="E33" t="n">
        <v>-0.76</v>
      </c>
      <c r="F33" t="n">
        <v>0.484</v>
      </c>
      <c r="G33" t="n">
        <v>0.118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HYPERLINK("https://www.defined.fi/sol/CK8jBy1R7JKr6FMSmaHJGi8GS3XPryWFJ1ebX3Uvpump?maker=AaavyHrRcm7WiQXeyCM2pTMtnpcLB5bN2WPMP4FyMjJW","https://www.defined.fi/sol/CK8jBy1R7JKr6FMSmaHJGi8GS3XPryWFJ1ebX3Uvpump?maker=AaavyHrRcm7WiQXeyCM2pTMtnpcLB5bN2WPMP4FyMjJW")</f>
        <v/>
      </c>
      <c r="M33">
        <f>HYPERLINK("https://dexscreener.com/solana/CK8jBy1R7JKr6FMSmaHJGi8GS3XPryWFJ1ebX3Uvpump?maker=AaavyHrRcm7WiQXeyCM2pTMtnpcLB5bN2WPMP4FyMjJW","https://dexscreener.com/solana/CK8jBy1R7JKr6FMSmaHJGi8GS3XPryWFJ1ebX3Uvpump?maker=AaavyHrRcm7WiQXeyCM2pTMtnpcLB5bN2WPMP4FyMjJW")</f>
        <v/>
      </c>
    </row>
    <row r="34">
      <c r="A34" t="inlineStr">
        <is>
          <t>7XTBPLyRXFB4Vs1cXMVaeHFN4hQPL7JZHVV2A54Dpump</t>
        </is>
      </c>
      <c r="B34" t="inlineStr">
        <is>
          <t>EXONUMIA</t>
        </is>
      </c>
      <c r="C34" t="n">
        <v>1</v>
      </c>
      <c r="D34" t="n">
        <v>0.724</v>
      </c>
      <c r="E34" t="n">
        <v>0.5</v>
      </c>
      <c r="F34" t="n">
        <v>1.46</v>
      </c>
      <c r="G34" t="n">
        <v>2.18</v>
      </c>
      <c r="H34" t="n">
        <v>2</v>
      </c>
      <c r="I34" t="n">
        <v>3</v>
      </c>
      <c r="J34" t="n">
        <v>-1</v>
      </c>
      <c r="K34" t="n">
        <v>-1</v>
      </c>
      <c r="L34">
        <f>HYPERLINK("https://www.defined.fi/sol/7XTBPLyRXFB4Vs1cXMVaeHFN4hQPL7JZHVV2A54Dpump?maker=AaavyHrRcm7WiQXeyCM2pTMtnpcLB5bN2WPMP4FyMjJW","https://www.defined.fi/sol/7XTBPLyRXFB4Vs1cXMVaeHFN4hQPL7JZHVV2A54Dpump?maker=AaavyHrRcm7WiQXeyCM2pTMtnpcLB5bN2WPMP4FyMjJW")</f>
        <v/>
      </c>
      <c r="M34">
        <f>HYPERLINK("https://dexscreener.com/solana/7XTBPLyRXFB4Vs1cXMVaeHFN4hQPL7JZHVV2A54Dpump?maker=AaavyHrRcm7WiQXeyCM2pTMtnpcLB5bN2WPMP4FyMjJW","https://dexscreener.com/solana/7XTBPLyRXFB4Vs1cXMVaeHFN4hQPL7JZHVV2A54Dpump?maker=AaavyHrRcm7WiQXeyCM2pTMtnpcLB5bN2WPMP4FyMjJW")</f>
        <v/>
      </c>
    </row>
    <row r="35">
      <c r="A35" t="inlineStr">
        <is>
          <t>2iDaSjLGQxab2oSyvTfVQvZf2xNdniWCG7R8SR5hpump</t>
        </is>
      </c>
      <c r="B35" t="inlineStr">
        <is>
          <t>INFOPUSSY</t>
        </is>
      </c>
      <c r="C35" t="n">
        <v>1</v>
      </c>
      <c r="D35" t="n">
        <v>0.159</v>
      </c>
      <c r="E35" t="n">
        <v>0.33</v>
      </c>
      <c r="F35" t="n">
        <v>0.486</v>
      </c>
      <c r="G35" t="n">
        <v>0.645</v>
      </c>
      <c r="H35" t="n">
        <v>1</v>
      </c>
      <c r="I35" t="n">
        <v>2</v>
      </c>
      <c r="J35" t="n">
        <v>-1</v>
      </c>
      <c r="K35" t="n">
        <v>-1</v>
      </c>
      <c r="L35">
        <f>HYPERLINK("https://www.defined.fi/sol/2iDaSjLGQxab2oSyvTfVQvZf2xNdniWCG7R8SR5hpump?maker=AaavyHrRcm7WiQXeyCM2pTMtnpcLB5bN2WPMP4FyMjJW","https://www.defined.fi/sol/2iDaSjLGQxab2oSyvTfVQvZf2xNdniWCG7R8SR5hpump?maker=AaavyHrRcm7WiQXeyCM2pTMtnpcLB5bN2WPMP4FyMjJW")</f>
        <v/>
      </c>
      <c r="M35">
        <f>HYPERLINK("https://dexscreener.com/solana/2iDaSjLGQxab2oSyvTfVQvZf2xNdniWCG7R8SR5hpump?maker=AaavyHrRcm7WiQXeyCM2pTMtnpcLB5bN2WPMP4FyMjJW","https://dexscreener.com/solana/2iDaSjLGQxab2oSyvTfVQvZf2xNdniWCG7R8SR5hpump?maker=AaavyHrRcm7WiQXeyCM2pTMtnpcLB5bN2WPMP4FyMjJW")</f>
        <v/>
      </c>
    </row>
    <row r="36">
      <c r="A36" t="inlineStr">
        <is>
          <t>CvqTpCkKEmLAdGFUwkuK3Pu2agWkFF2Gkk74msaPpump</t>
        </is>
      </c>
      <c r="B36" t="inlineStr">
        <is>
          <t>YAP</t>
        </is>
      </c>
      <c r="C36" t="n">
        <v>1</v>
      </c>
      <c r="D36" t="n">
        <v>-0.36</v>
      </c>
      <c r="E36" t="n">
        <v>-1</v>
      </c>
      <c r="F36" t="n">
        <v>0.484</v>
      </c>
      <c r="G36" t="n">
        <v>0.123</v>
      </c>
      <c r="H36" t="n">
        <v>1</v>
      </c>
      <c r="I36" t="n">
        <v>1</v>
      </c>
      <c r="J36" t="n">
        <v>-1</v>
      </c>
      <c r="K36" t="n">
        <v>-1</v>
      </c>
      <c r="L36">
        <f>HYPERLINK("https://www.defined.fi/sol/CvqTpCkKEmLAdGFUwkuK3Pu2agWkFF2Gkk74msaPpump?maker=AaavyHrRcm7WiQXeyCM2pTMtnpcLB5bN2WPMP4FyMjJW","https://www.defined.fi/sol/CvqTpCkKEmLAdGFUwkuK3Pu2agWkFF2Gkk74msaPpump?maker=AaavyHrRcm7WiQXeyCM2pTMtnpcLB5bN2WPMP4FyMjJW")</f>
        <v/>
      </c>
      <c r="M36">
        <f>HYPERLINK("https://dexscreener.com/solana/CvqTpCkKEmLAdGFUwkuK3Pu2agWkFF2Gkk74msaPpump?maker=AaavyHrRcm7WiQXeyCM2pTMtnpcLB5bN2WPMP4FyMjJW","https://dexscreener.com/solana/CvqTpCkKEmLAdGFUwkuK3Pu2agWkFF2Gkk74msaPpump?maker=AaavyHrRcm7WiQXeyCM2pTMtnpcLB5bN2WPMP4FyMjJW")</f>
        <v/>
      </c>
    </row>
    <row r="37">
      <c r="A37" t="inlineStr">
        <is>
          <t>fESbUKjuMY6jzDH9VP8cy4p3pu2q5W2rK2XghVfNseP</t>
        </is>
      </c>
      <c r="B37" t="inlineStr">
        <is>
          <t>SOLANA</t>
        </is>
      </c>
      <c r="C37" t="n">
        <v>1</v>
      </c>
      <c r="D37" t="n">
        <v>1.07</v>
      </c>
      <c r="E37" t="n">
        <v>0.07000000000000001</v>
      </c>
      <c r="F37" t="n">
        <v>14.4</v>
      </c>
      <c r="G37" t="n">
        <v>15.48</v>
      </c>
      <c r="H37" t="n">
        <v>5</v>
      </c>
      <c r="I37" t="n">
        <v>3</v>
      </c>
      <c r="J37" t="n">
        <v>-1</v>
      </c>
      <c r="K37" t="n">
        <v>-1</v>
      </c>
      <c r="L37">
        <f>HYPERLINK("https://www.defined.fi/sol/fESbUKjuMY6jzDH9VP8cy4p3pu2q5W2rK2XghVfNseP?maker=AaavyHrRcm7WiQXeyCM2pTMtnpcLB5bN2WPMP4FyMjJW","https://www.defined.fi/sol/fESbUKjuMY6jzDH9VP8cy4p3pu2q5W2rK2XghVfNseP?maker=AaavyHrRcm7WiQXeyCM2pTMtnpcLB5bN2WPMP4FyMjJW")</f>
        <v/>
      </c>
      <c r="M37">
        <f>HYPERLINK("https://dexscreener.com/solana/fESbUKjuMY6jzDH9VP8cy4p3pu2q5W2rK2XghVfNseP?maker=AaavyHrRcm7WiQXeyCM2pTMtnpcLB5bN2WPMP4FyMjJW","https://dexscreener.com/solana/fESbUKjuMY6jzDH9VP8cy4p3pu2q5W2rK2XghVfNseP?maker=AaavyHrRcm7WiQXeyCM2pTMtnpcLB5bN2WPMP4FyMjJW")</f>
        <v/>
      </c>
    </row>
    <row r="38">
      <c r="A38" t="inlineStr">
        <is>
          <t>9a3Ce5dP9jXxuMTi3xC5MiLWkWojNHhKd1UcyyAxpump</t>
        </is>
      </c>
      <c r="B38" t="inlineStr">
        <is>
          <t>daemon</t>
        </is>
      </c>
      <c r="C38" t="n">
        <v>1</v>
      </c>
      <c r="D38" t="n">
        <v>-0.844</v>
      </c>
      <c r="E38" t="n">
        <v>-0.88</v>
      </c>
      <c r="F38" t="n">
        <v>0.958</v>
      </c>
      <c r="G38" t="n">
        <v>0.114</v>
      </c>
      <c r="H38" t="n">
        <v>1</v>
      </c>
      <c r="I38" t="n">
        <v>1</v>
      </c>
      <c r="J38" t="n">
        <v>-1</v>
      </c>
      <c r="K38" t="n">
        <v>-1</v>
      </c>
      <c r="L38">
        <f>HYPERLINK("https://www.defined.fi/sol/9a3Ce5dP9jXxuMTi3xC5MiLWkWojNHhKd1UcyyAxpump?maker=AaavyHrRcm7WiQXeyCM2pTMtnpcLB5bN2WPMP4FyMjJW","https://www.defined.fi/sol/9a3Ce5dP9jXxuMTi3xC5MiLWkWojNHhKd1UcyyAxpump?maker=AaavyHrRcm7WiQXeyCM2pTMtnpcLB5bN2WPMP4FyMjJW")</f>
        <v/>
      </c>
      <c r="M38">
        <f>HYPERLINK("https://dexscreener.com/solana/9a3Ce5dP9jXxuMTi3xC5MiLWkWojNHhKd1UcyyAxpump?maker=AaavyHrRcm7WiQXeyCM2pTMtnpcLB5bN2WPMP4FyMjJW","https://dexscreener.com/solana/9a3Ce5dP9jXxuMTi3xC5MiLWkWojNHhKd1UcyyAxpump?maker=AaavyHrRcm7WiQXeyCM2pTMtnpcLB5bN2WPMP4FyMjJW")</f>
        <v/>
      </c>
    </row>
    <row r="39">
      <c r="A39" t="inlineStr">
        <is>
          <t>EZP1QeAr2gwYqVo4myDamPRpj1TAskNhPpdFTyPcpump</t>
        </is>
      </c>
      <c r="B39" t="inlineStr">
        <is>
          <t>Levi</t>
        </is>
      </c>
      <c r="C39" t="n">
        <v>2</v>
      </c>
      <c r="D39" t="n">
        <v>-0.225</v>
      </c>
      <c r="E39" t="n">
        <v>-1</v>
      </c>
      <c r="F39" t="n">
        <v>0.483</v>
      </c>
      <c r="G39" t="n">
        <v>0.258</v>
      </c>
      <c r="H39" t="n">
        <v>1</v>
      </c>
      <c r="I39" t="n">
        <v>1</v>
      </c>
      <c r="J39" t="n">
        <v>-1</v>
      </c>
      <c r="K39" t="n">
        <v>-1</v>
      </c>
      <c r="L39">
        <f>HYPERLINK("https://www.defined.fi/sol/EZP1QeAr2gwYqVo4myDamPRpj1TAskNhPpdFTyPcpump?maker=AaavyHrRcm7WiQXeyCM2pTMtnpcLB5bN2WPMP4FyMjJW","https://www.defined.fi/sol/EZP1QeAr2gwYqVo4myDamPRpj1TAskNhPpdFTyPcpump?maker=AaavyHrRcm7WiQXeyCM2pTMtnpcLB5bN2WPMP4FyMjJW")</f>
        <v/>
      </c>
      <c r="M39">
        <f>HYPERLINK("https://dexscreener.com/solana/EZP1QeAr2gwYqVo4myDamPRpj1TAskNhPpdFTyPcpump?maker=AaavyHrRcm7WiQXeyCM2pTMtnpcLB5bN2WPMP4FyMjJW","https://dexscreener.com/solana/EZP1QeAr2gwYqVo4myDamPRpj1TAskNhPpdFTyPcpump?maker=AaavyHrRcm7WiQXeyCM2pTMtnpcLB5bN2WPMP4FyMjJW")</f>
        <v/>
      </c>
    </row>
    <row r="40">
      <c r="A40" t="inlineStr">
        <is>
          <t>2KgAN8nLAU74wjiyKi85m4ZT6Z9MtqrUTGfse8Xapump</t>
        </is>
      </c>
      <c r="B40" t="inlineStr">
        <is>
          <t>SHEGEN</t>
        </is>
      </c>
      <c r="C40" t="n">
        <v>2</v>
      </c>
      <c r="D40" t="n">
        <v>-1.9</v>
      </c>
      <c r="E40" t="n">
        <v>-0.12</v>
      </c>
      <c r="F40" t="n">
        <v>16.5</v>
      </c>
      <c r="G40" t="n">
        <v>14.6</v>
      </c>
      <c r="H40" t="n">
        <v>11</v>
      </c>
      <c r="I40" t="n">
        <v>3</v>
      </c>
      <c r="J40" t="n">
        <v>-1</v>
      </c>
      <c r="K40" t="n">
        <v>-1</v>
      </c>
      <c r="L40">
        <f>HYPERLINK("https://www.defined.fi/sol/2KgAN8nLAU74wjiyKi85m4ZT6Z9MtqrUTGfse8Xapump?maker=AaavyHrRcm7WiQXeyCM2pTMtnpcLB5bN2WPMP4FyMjJW","https://www.defined.fi/sol/2KgAN8nLAU74wjiyKi85m4ZT6Z9MtqrUTGfse8Xapump?maker=AaavyHrRcm7WiQXeyCM2pTMtnpcLB5bN2WPMP4FyMjJW")</f>
        <v/>
      </c>
      <c r="M40">
        <f>HYPERLINK("https://dexscreener.com/solana/2KgAN8nLAU74wjiyKi85m4ZT6Z9MtqrUTGfse8Xapump?maker=AaavyHrRcm7WiQXeyCM2pTMtnpcLB5bN2WPMP4FyMjJW","https://dexscreener.com/solana/2KgAN8nLAU74wjiyKi85m4ZT6Z9MtqrUTGfse8Xapump?maker=AaavyHrRcm7WiQXeyCM2pTMtnpcLB5bN2WPMP4FyMjJW")</f>
        <v/>
      </c>
    </row>
    <row r="41">
      <c r="A41" t="inlineStr">
        <is>
          <t>39LHL1cX8TNakCADggdtMLeo8Cih7SvYYmC9mNr4pump</t>
        </is>
      </c>
      <c r="B41" t="inlineStr">
        <is>
          <t>POPGOAT</t>
        </is>
      </c>
      <c r="C41" t="n">
        <v>2</v>
      </c>
      <c r="D41" t="n">
        <v>-0.095</v>
      </c>
      <c r="E41" t="n">
        <v>-1</v>
      </c>
      <c r="F41" t="n">
        <v>0.238</v>
      </c>
      <c r="G41" t="n">
        <v>0.143</v>
      </c>
      <c r="H41" t="n">
        <v>1</v>
      </c>
      <c r="I41" t="n">
        <v>1</v>
      </c>
      <c r="J41" t="n">
        <v>-1</v>
      </c>
      <c r="K41" t="n">
        <v>-1</v>
      </c>
      <c r="L41">
        <f>HYPERLINK("https://www.defined.fi/sol/39LHL1cX8TNakCADggdtMLeo8Cih7SvYYmC9mNr4pump?maker=AaavyHrRcm7WiQXeyCM2pTMtnpcLB5bN2WPMP4FyMjJW","https://www.defined.fi/sol/39LHL1cX8TNakCADggdtMLeo8Cih7SvYYmC9mNr4pump?maker=AaavyHrRcm7WiQXeyCM2pTMtnpcLB5bN2WPMP4FyMjJW")</f>
        <v/>
      </c>
      <c r="M41">
        <f>HYPERLINK("https://dexscreener.com/solana/39LHL1cX8TNakCADggdtMLeo8Cih7SvYYmC9mNr4pump?maker=AaavyHrRcm7WiQXeyCM2pTMtnpcLB5bN2WPMP4FyMjJW","https://dexscreener.com/solana/39LHL1cX8TNakCADggdtMLeo8Cih7SvYYmC9mNr4pump?maker=AaavyHrRcm7WiQXeyCM2pTMtnpcLB5bN2WPMP4FyMjJW")</f>
        <v/>
      </c>
    </row>
    <row r="42">
      <c r="A42" t="inlineStr">
        <is>
          <t>tppTkSJnaUHGYsqg84ET875FW5LcdZeXqxt7hJKpump</t>
        </is>
      </c>
      <c r="B42" t="inlineStr">
        <is>
          <t>AP3</t>
        </is>
      </c>
      <c r="C42" t="n">
        <v>3</v>
      </c>
      <c r="D42" t="n">
        <v>-0.22</v>
      </c>
      <c r="E42" t="n">
        <v>-1</v>
      </c>
      <c r="F42" t="n">
        <v>0.299</v>
      </c>
      <c r="G42" t="n">
        <v>0.079</v>
      </c>
      <c r="H42" t="n">
        <v>1</v>
      </c>
      <c r="I42" t="n">
        <v>1</v>
      </c>
      <c r="J42" t="n">
        <v>-1</v>
      </c>
      <c r="K42" t="n">
        <v>-1</v>
      </c>
      <c r="L42">
        <f>HYPERLINK("https://www.defined.fi/sol/tppTkSJnaUHGYsqg84ET875FW5LcdZeXqxt7hJKpump?maker=AaavyHrRcm7WiQXeyCM2pTMtnpcLB5bN2WPMP4FyMjJW","https://www.defined.fi/sol/tppTkSJnaUHGYsqg84ET875FW5LcdZeXqxt7hJKpump?maker=AaavyHrRcm7WiQXeyCM2pTMtnpcLB5bN2WPMP4FyMjJW")</f>
        <v/>
      </c>
      <c r="M42">
        <f>HYPERLINK("https://dexscreener.com/solana/tppTkSJnaUHGYsqg84ET875FW5LcdZeXqxt7hJKpump?maker=AaavyHrRcm7WiQXeyCM2pTMtnpcLB5bN2WPMP4FyMjJW","https://dexscreener.com/solana/tppTkSJnaUHGYsqg84ET875FW5LcdZeXqxt7hJKpump?maker=AaavyHrRcm7WiQXeyCM2pTMtnpcLB5bN2WPMP4FyMjJW")</f>
        <v/>
      </c>
    </row>
    <row r="43">
      <c r="A43" t="inlineStr">
        <is>
          <t>312E4zu9DsWfoU1j4EZd7yrwQZuZZFv14QZQePzxpump</t>
        </is>
      </c>
      <c r="B43" t="inlineStr">
        <is>
          <t>TRADER</t>
        </is>
      </c>
      <c r="C43" t="n">
        <v>3</v>
      </c>
      <c r="D43" t="n">
        <v>-0.43</v>
      </c>
      <c r="E43" t="n">
        <v>-0.88</v>
      </c>
      <c r="F43" t="n">
        <v>0.487</v>
      </c>
      <c r="G43" t="n">
        <v>0.057</v>
      </c>
      <c r="H43" t="n">
        <v>2</v>
      </c>
      <c r="I43" t="n">
        <v>1</v>
      </c>
      <c r="J43" t="n">
        <v>-1</v>
      </c>
      <c r="K43" t="n">
        <v>-1</v>
      </c>
      <c r="L43">
        <f>HYPERLINK("https://www.defined.fi/sol/312E4zu9DsWfoU1j4EZd7yrwQZuZZFv14QZQePzxpump?maker=AaavyHrRcm7WiQXeyCM2pTMtnpcLB5bN2WPMP4FyMjJW","https://www.defined.fi/sol/312E4zu9DsWfoU1j4EZd7yrwQZuZZFv14QZQePzxpump?maker=AaavyHrRcm7WiQXeyCM2pTMtnpcLB5bN2WPMP4FyMjJW")</f>
        <v/>
      </c>
      <c r="M43">
        <f>HYPERLINK("https://dexscreener.com/solana/312E4zu9DsWfoU1j4EZd7yrwQZuZZFv14QZQePzxpump?maker=AaavyHrRcm7WiQXeyCM2pTMtnpcLB5bN2WPMP4FyMjJW","https://dexscreener.com/solana/312E4zu9DsWfoU1j4EZd7yrwQZuZZFv14QZQePzxpump?maker=AaavyHrRcm7WiQXeyCM2pTMtnpcLB5bN2WPMP4FyMjJW")</f>
        <v/>
      </c>
    </row>
    <row r="44">
      <c r="A44" t="inlineStr">
        <is>
          <t>AsmKCysufJvzLiMu5BXPn2ENsLx6DKsRSxstDk4Epump</t>
        </is>
      </c>
      <c r="B44" t="inlineStr">
        <is>
          <t>unknown_AsmK</t>
        </is>
      </c>
      <c r="C44" t="n">
        <v>3</v>
      </c>
      <c r="D44" t="n">
        <v>0.305</v>
      </c>
      <c r="E44" t="n">
        <v>0.11</v>
      </c>
      <c r="F44" t="n">
        <v>2.86</v>
      </c>
      <c r="G44" t="n">
        <v>3.16</v>
      </c>
      <c r="H44" t="n">
        <v>2</v>
      </c>
      <c r="I44" t="n">
        <v>1</v>
      </c>
      <c r="J44" t="n">
        <v>-1</v>
      </c>
      <c r="K44" t="n">
        <v>-1</v>
      </c>
      <c r="L44">
        <f>HYPERLINK("https://www.defined.fi/sol/AsmKCysufJvzLiMu5BXPn2ENsLx6DKsRSxstDk4Epump?maker=AaavyHrRcm7WiQXeyCM2pTMtnpcLB5bN2WPMP4FyMjJW","https://www.defined.fi/sol/AsmKCysufJvzLiMu5BXPn2ENsLx6DKsRSxstDk4Epump?maker=AaavyHrRcm7WiQXeyCM2pTMtnpcLB5bN2WPMP4FyMjJW")</f>
        <v/>
      </c>
      <c r="M44">
        <f>HYPERLINK("https://dexscreener.com/solana/AsmKCysufJvzLiMu5BXPn2ENsLx6DKsRSxstDk4Epump?maker=AaavyHrRcm7WiQXeyCM2pTMtnpcLB5bN2WPMP4FyMjJW","https://dexscreener.com/solana/AsmKCysufJvzLiMu5BXPn2ENsLx6DKsRSxstDk4Epump?maker=AaavyHrRcm7WiQXeyCM2pTMtnpcLB5bN2WPMP4FyMjJW")</f>
        <v/>
      </c>
    </row>
    <row r="45">
      <c r="A45" t="inlineStr">
        <is>
          <t>GegBq6qGirNSVPbDcHNbG89xUcFTqNDwfSKt85T8pump</t>
        </is>
      </c>
      <c r="B45" t="inlineStr">
        <is>
          <t>megs</t>
        </is>
      </c>
      <c r="C45" t="n">
        <v>3</v>
      </c>
      <c r="D45" t="n">
        <v>0.374</v>
      </c>
      <c r="E45" t="n">
        <v>0.13</v>
      </c>
      <c r="F45" t="n">
        <v>2.88</v>
      </c>
      <c r="G45" t="n">
        <v>3.25</v>
      </c>
      <c r="H45" t="n">
        <v>2</v>
      </c>
      <c r="I45" t="n">
        <v>1</v>
      </c>
      <c r="J45" t="n">
        <v>-1</v>
      </c>
      <c r="K45" t="n">
        <v>-1</v>
      </c>
      <c r="L45">
        <f>HYPERLINK("https://www.defined.fi/sol/GegBq6qGirNSVPbDcHNbG89xUcFTqNDwfSKt85T8pump?maker=AaavyHrRcm7WiQXeyCM2pTMtnpcLB5bN2WPMP4FyMjJW","https://www.defined.fi/sol/GegBq6qGirNSVPbDcHNbG89xUcFTqNDwfSKt85T8pump?maker=AaavyHrRcm7WiQXeyCM2pTMtnpcLB5bN2WPMP4FyMjJW")</f>
        <v/>
      </c>
      <c r="M45">
        <f>HYPERLINK("https://dexscreener.com/solana/GegBq6qGirNSVPbDcHNbG89xUcFTqNDwfSKt85T8pump?maker=AaavyHrRcm7WiQXeyCM2pTMtnpcLB5bN2WPMP4FyMjJW","https://dexscreener.com/solana/GegBq6qGirNSVPbDcHNbG89xUcFTqNDwfSKt85T8pump?maker=AaavyHrRcm7WiQXeyCM2pTMtnpcLB5bN2WPMP4FyMjJW")</f>
        <v/>
      </c>
    </row>
    <row r="46">
      <c r="A46" t="inlineStr">
        <is>
          <t>5Wd2ALxQfnpgQKCyH4WL9giBiiuuLuJs84CJxfQccvmN</t>
        </is>
      </c>
      <c r="B46" t="inlineStr">
        <is>
          <t>speed</t>
        </is>
      </c>
      <c r="C46" t="n">
        <v>3</v>
      </c>
      <c r="D46" t="n">
        <v>0.416</v>
      </c>
      <c r="E46" t="n">
        <v>0.14</v>
      </c>
      <c r="F46" t="n">
        <v>2.87</v>
      </c>
      <c r="G46" t="n">
        <v>3.29</v>
      </c>
      <c r="H46" t="n">
        <v>1</v>
      </c>
      <c r="I46" t="n">
        <v>2</v>
      </c>
      <c r="J46" t="n">
        <v>-1</v>
      </c>
      <c r="K46" t="n">
        <v>-1</v>
      </c>
      <c r="L46">
        <f>HYPERLINK("https://www.defined.fi/sol/5Wd2ALxQfnpgQKCyH4WL9giBiiuuLuJs84CJxfQccvmN?maker=AaavyHrRcm7WiQXeyCM2pTMtnpcLB5bN2WPMP4FyMjJW","https://www.defined.fi/sol/5Wd2ALxQfnpgQKCyH4WL9giBiiuuLuJs84CJxfQccvmN?maker=AaavyHrRcm7WiQXeyCM2pTMtnpcLB5bN2WPMP4FyMjJW")</f>
        <v/>
      </c>
      <c r="M46">
        <f>HYPERLINK("https://dexscreener.com/solana/5Wd2ALxQfnpgQKCyH4WL9giBiiuuLuJs84CJxfQccvmN?maker=AaavyHrRcm7WiQXeyCM2pTMtnpcLB5bN2WPMP4FyMjJW","https://dexscreener.com/solana/5Wd2ALxQfnpgQKCyH4WL9giBiiuuLuJs84CJxfQccvmN?maker=AaavyHrRcm7WiQXeyCM2pTMtnpcLB5bN2WPMP4FyMjJW")</f>
        <v/>
      </c>
    </row>
    <row r="47">
      <c r="A47" t="inlineStr">
        <is>
          <t>BuxH23osRyFFLbWG3czrTsfBQYbxzVZ8f7QV4cjTHN5x</t>
        </is>
      </c>
      <c r="B47" t="inlineStr">
        <is>
          <t>JOHN</t>
        </is>
      </c>
      <c r="C47" t="n">
        <v>3</v>
      </c>
      <c r="D47" t="n">
        <v>2.21</v>
      </c>
      <c r="E47" t="n">
        <v>0.19</v>
      </c>
      <c r="F47" t="n">
        <v>11.63</v>
      </c>
      <c r="G47" t="n">
        <v>13.84</v>
      </c>
      <c r="H47" t="n">
        <v>3</v>
      </c>
      <c r="I47" t="n">
        <v>3</v>
      </c>
      <c r="J47" t="n">
        <v>-1</v>
      </c>
      <c r="K47" t="n">
        <v>-1</v>
      </c>
      <c r="L47">
        <f>HYPERLINK("https://www.defined.fi/sol/BuxH23osRyFFLbWG3czrTsfBQYbxzVZ8f7QV4cjTHN5x?maker=AaavyHrRcm7WiQXeyCM2pTMtnpcLB5bN2WPMP4FyMjJW","https://www.defined.fi/sol/BuxH23osRyFFLbWG3czrTsfBQYbxzVZ8f7QV4cjTHN5x?maker=AaavyHrRcm7WiQXeyCM2pTMtnpcLB5bN2WPMP4FyMjJW")</f>
        <v/>
      </c>
      <c r="M47">
        <f>HYPERLINK("https://dexscreener.com/solana/BuxH23osRyFFLbWG3czrTsfBQYbxzVZ8f7QV4cjTHN5x?maker=AaavyHrRcm7WiQXeyCM2pTMtnpcLB5bN2WPMP4FyMjJW","https://dexscreener.com/solana/BuxH23osRyFFLbWG3czrTsfBQYbxzVZ8f7QV4cjTHN5x?maker=AaavyHrRcm7WiQXeyCM2pTMtnpcLB5bN2WPMP4FyMjJW")</f>
        <v/>
      </c>
    </row>
    <row r="48">
      <c r="A48" t="inlineStr">
        <is>
          <t>Em9zr2tgSmGgRbz3kxyQeRXjRi9oc13wMu6cKam4zWFW</t>
        </is>
      </c>
      <c r="B48" t="inlineStr">
        <is>
          <t>NAMI</t>
        </is>
      </c>
      <c r="C48" t="n">
        <v>3</v>
      </c>
      <c r="D48" t="n">
        <v>2.57</v>
      </c>
      <c r="E48" t="n">
        <v>0.3</v>
      </c>
      <c r="F48" t="n">
        <v>8.67</v>
      </c>
      <c r="G48" t="n">
        <v>11.25</v>
      </c>
      <c r="H48" t="n">
        <v>3</v>
      </c>
      <c r="I48" t="n">
        <v>2</v>
      </c>
      <c r="J48" t="n">
        <v>-1</v>
      </c>
      <c r="K48" t="n">
        <v>-1</v>
      </c>
      <c r="L48">
        <f>HYPERLINK("https://www.defined.fi/sol/Em9zr2tgSmGgRbz3kxyQeRXjRi9oc13wMu6cKam4zWFW?maker=AaavyHrRcm7WiQXeyCM2pTMtnpcLB5bN2WPMP4FyMjJW","https://www.defined.fi/sol/Em9zr2tgSmGgRbz3kxyQeRXjRi9oc13wMu6cKam4zWFW?maker=AaavyHrRcm7WiQXeyCM2pTMtnpcLB5bN2WPMP4FyMjJW")</f>
        <v/>
      </c>
      <c r="M48">
        <f>HYPERLINK("https://dexscreener.com/solana/Em9zr2tgSmGgRbz3kxyQeRXjRi9oc13wMu6cKam4zWFW?maker=AaavyHrRcm7WiQXeyCM2pTMtnpcLB5bN2WPMP4FyMjJW","https://dexscreener.com/solana/Em9zr2tgSmGgRbz3kxyQeRXjRi9oc13wMu6cKam4zWFW?maker=AaavyHrRcm7WiQXeyCM2pTMtnpcLB5bN2WPMP4FyMjJW")</f>
        <v/>
      </c>
    </row>
    <row r="49">
      <c r="A49" t="inlineStr">
        <is>
          <t>Adq3wnAvtaXBNfy63xGV1YNkDiPKadDT469xF9uZPrqE</t>
        </is>
      </c>
      <c r="B49" t="inlineStr">
        <is>
          <t>WIT</t>
        </is>
      </c>
      <c r="C49" t="n">
        <v>4</v>
      </c>
      <c r="D49" t="n">
        <v>4.02</v>
      </c>
      <c r="E49" t="n">
        <v>0.3</v>
      </c>
      <c r="F49" t="n">
        <v>13.57</v>
      </c>
      <c r="G49" t="n">
        <v>17.59</v>
      </c>
      <c r="H49" t="n">
        <v>4</v>
      </c>
      <c r="I49" t="n">
        <v>3</v>
      </c>
      <c r="J49" t="n">
        <v>-1</v>
      </c>
      <c r="K49" t="n">
        <v>-1</v>
      </c>
      <c r="L49">
        <f>HYPERLINK("https://www.defined.fi/sol/Adq3wnAvtaXBNfy63xGV1YNkDiPKadDT469xF9uZPrqE?maker=AaavyHrRcm7WiQXeyCM2pTMtnpcLB5bN2WPMP4FyMjJW","https://www.defined.fi/sol/Adq3wnAvtaXBNfy63xGV1YNkDiPKadDT469xF9uZPrqE?maker=AaavyHrRcm7WiQXeyCM2pTMtnpcLB5bN2WPMP4FyMjJW")</f>
        <v/>
      </c>
      <c r="M49">
        <f>HYPERLINK("https://dexscreener.com/solana/Adq3wnAvtaXBNfy63xGV1YNkDiPKadDT469xF9uZPrqE?maker=AaavyHrRcm7WiQXeyCM2pTMtnpcLB5bN2WPMP4FyMjJW","https://dexscreener.com/solana/Adq3wnAvtaXBNfy63xGV1YNkDiPKadDT469xF9uZPrqE?maker=AaavyHrRcm7WiQXeyCM2pTMtnpcLB5bN2WPMP4FyMjJW")</f>
        <v/>
      </c>
    </row>
    <row r="50">
      <c r="A50" t="inlineStr">
        <is>
          <t>DPEPsFbcwLhNQP9RWZDCaQUnDtdRjRCAom5gLWa5pump</t>
        </is>
      </c>
      <c r="B50" t="inlineStr">
        <is>
          <t>IOLY</t>
        </is>
      </c>
      <c r="C50" t="n">
        <v>5</v>
      </c>
      <c r="D50" t="n">
        <v>-0.216</v>
      </c>
      <c r="E50" t="n">
        <v>-0.44</v>
      </c>
      <c r="F50" t="n">
        <v>0.488</v>
      </c>
      <c r="G50" t="n">
        <v>0.272</v>
      </c>
      <c r="H50" t="n">
        <v>1</v>
      </c>
      <c r="I50" t="n">
        <v>1</v>
      </c>
      <c r="J50" t="n">
        <v>-1</v>
      </c>
      <c r="K50" t="n">
        <v>-1</v>
      </c>
      <c r="L50">
        <f>HYPERLINK("https://www.defined.fi/sol/DPEPsFbcwLhNQP9RWZDCaQUnDtdRjRCAom5gLWa5pump?maker=AaavyHrRcm7WiQXeyCM2pTMtnpcLB5bN2WPMP4FyMjJW","https://www.defined.fi/sol/DPEPsFbcwLhNQP9RWZDCaQUnDtdRjRCAom5gLWa5pump?maker=AaavyHrRcm7WiQXeyCM2pTMtnpcLB5bN2WPMP4FyMjJW")</f>
        <v/>
      </c>
      <c r="M50">
        <f>HYPERLINK("https://dexscreener.com/solana/DPEPsFbcwLhNQP9RWZDCaQUnDtdRjRCAom5gLWa5pump?maker=AaavyHrRcm7WiQXeyCM2pTMtnpcLB5bN2WPMP4FyMjJW","https://dexscreener.com/solana/DPEPsFbcwLhNQP9RWZDCaQUnDtdRjRCAom5gLWa5pump?maker=AaavyHrRcm7WiQXeyCM2pTMtnpcLB5bN2WPMP4FyMjJW")</f>
        <v/>
      </c>
    </row>
    <row r="51">
      <c r="A51" t="inlineStr">
        <is>
          <t>9GpthvTPDpN19HeyvExoyazRhtq3agtg2nbcS7Topump</t>
        </is>
      </c>
      <c r="B51" t="inlineStr">
        <is>
          <t>bing</t>
        </is>
      </c>
      <c r="C51" t="n">
        <v>5</v>
      </c>
      <c r="D51" t="n">
        <v>0.383</v>
      </c>
      <c r="E51" t="n">
        <v>1.66</v>
      </c>
      <c r="F51" t="n">
        <v>0.231</v>
      </c>
      <c r="G51" t="n">
        <v>0.613</v>
      </c>
      <c r="H51" t="n">
        <v>1</v>
      </c>
      <c r="I51" t="n">
        <v>3</v>
      </c>
      <c r="J51" t="n">
        <v>-1</v>
      </c>
      <c r="K51" t="n">
        <v>-1</v>
      </c>
      <c r="L51">
        <f>HYPERLINK("https://www.defined.fi/sol/9GpthvTPDpN19HeyvExoyazRhtq3agtg2nbcS7Topump?maker=AaavyHrRcm7WiQXeyCM2pTMtnpcLB5bN2WPMP4FyMjJW","https://www.defined.fi/sol/9GpthvTPDpN19HeyvExoyazRhtq3agtg2nbcS7Topump?maker=AaavyHrRcm7WiQXeyCM2pTMtnpcLB5bN2WPMP4FyMjJW")</f>
        <v/>
      </c>
      <c r="M51">
        <f>HYPERLINK("https://dexscreener.com/solana/9GpthvTPDpN19HeyvExoyazRhtq3agtg2nbcS7Topump?maker=AaavyHrRcm7WiQXeyCM2pTMtnpcLB5bN2WPMP4FyMjJW","https://dexscreener.com/solana/9GpthvTPDpN19HeyvExoyazRhtq3agtg2nbcS7Topump?maker=AaavyHrRcm7WiQXeyCM2pTMtnpcLB5bN2WPMP4FyMjJW")</f>
        <v/>
      </c>
    </row>
    <row r="52">
      <c r="A52" t="inlineStr">
        <is>
          <t>9o81cWB4kAWZ1hxxpakTsCTorJAwehPtxDKxMA564poi</t>
        </is>
      </c>
      <c r="B52" t="inlineStr">
        <is>
          <t>LILY</t>
        </is>
      </c>
      <c r="C52" t="n">
        <v>5</v>
      </c>
      <c r="D52" t="n">
        <v>-1.2</v>
      </c>
      <c r="E52" t="n">
        <v>-0.31</v>
      </c>
      <c r="F52" t="n">
        <v>3.88</v>
      </c>
      <c r="G52" t="n">
        <v>2.68</v>
      </c>
      <c r="H52" t="n">
        <v>2</v>
      </c>
      <c r="I52" t="n">
        <v>1</v>
      </c>
      <c r="J52" t="n">
        <v>-1</v>
      </c>
      <c r="K52" t="n">
        <v>-1</v>
      </c>
      <c r="L52">
        <f>HYPERLINK("https://www.defined.fi/sol/9o81cWB4kAWZ1hxxpakTsCTorJAwehPtxDKxMA564poi?maker=AaavyHrRcm7WiQXeyCM2pTMtnpcLB5bN2WPMP4FyMjJW","https://www.defined.fi/sol/9o81cWB4kAWZ1hxxpakTsCTorJAwehPtxDKxMA564poi?maker=AaavyHrRcm7WiQXeyCM2pTMtnpcLB5bN2WPMP4FyMjJW")</f>
        <v/>
      </c>
      <c r="M52">
        <f>HYPERLINK("https://dexscreener.com/solana/9o81cWB4kAWZ1hxxpakTsCTorJAwehPtxDKxMA564poi?maker=AaavyHrRcm7WiQXeyCM2pTMtnpcLB5bN2WPMP4FyMjJW","https://dexscreener.com/solana/9o81cWB4kAWZ1hxxpakTsCTorJAwehPtxDKxMA564poi?maker=AaavyHrRcm7WiQXeyCM2pTMtnpcLB5bN2WPMP4FyMjJW")</f>
        <v/>
      </c>
    </row>
    <row r="53">
      <c r="A53" t="inlineStr">
        <is>
          <t>3Rcc6tMyS7ZEa29dxV4g3J5StorS9J1dn98gd42pZTk1</t>
        </is>
      </c>
      <c r="B53" t="inlineStr">
        <is>
          <t>MIMANY</t>
        </is>
      </c>
      <c r="C53" t="n">
        <v>5</v>
      </c>
      <c r="D53" t="n">
        <v>0.929</v>
      </c>
      <c r="E53" t="n">
        <v>0.24</v>
      </c>
      <c r="F53" t="n">
        <v>3.87</v>
      </c>
      <c r="G53" t="n">
        <v>4.8</v>
      </c>
      <c r="H53" t="n">
        <v>1</v>
      </c>
      <c r="I53" t="n">
        <v>1</v>
      </c>
      <c r="J53" t="n">
        <v>-1</v>
      </c>
      <c r="K53" t="n">
        <v>-1</v>
      </c>
      <c r="L53">
        <f>HYPERLINK("https://www.defined.fi/sol/3Rcc6tMyS7ZEa29dxV4g3J5StorS9J1dn98gd42pZTk1?maker=AaavyHrRcm7WiQXeyCM2pTMtnpcLB5bN2WPMP4FyMjJW","https://www.defined.fi/sol/3Rcc6tMyS7ZEa29dxV4g3J5StorS9J1dn98gd42pZTk1?maker=AaavyHrRcm7WiQXeyCM2pTMtnpcLB5bN2WPMP4FyMjJW")</f>
        <v/>
      </c>
      <c r="M53">
        <f>HYPERLINK("https://dexscreener.com/solana/3Rcc6tMyS7ZEa29dxV4g3J5StorS9J1dn98gd42pZTk1?maker=AaavyHrRcm7WiQXeyCM2pTMtnpcLB5bN2WPMP4FyMjJW","https://dexscreener.com/solana/3Rcc6tMyS7ZEa29dxV4g3J5StorS9J1dn98gd42pZTk1?maker=AaavyHrRcm7WiQXeyCM2pTMtnpcLB5bN2WPMP4FyMjJW")</f>
        <v/>
      </c>
    </row>
    <row r="54">
      <c r="A54" t="inlineStr">
        <is>
          <t>2Lz4xVxfdLjnTD7Kv5wKc1wM9qKBqUsf4UpQCEDMpump</t>
        </is>
      </c>
      <c r="B54" t="inlineStr">
        <is>
          <t>HONOKA</t>
        </is>
      </c>
      <c r="C54" t="n">
        <v>6</v>
      </c>
      <c r="D54" t="n">
        <v>0.361</v>
      </c>
      <c r="E54" t="n">
        <v>0.53</v>
      </c>
      <c r="F54" t="n">
        <v>0.6860000000000001</v>
      </c>
      <c r="G54" t="n">
        <v>1.05</v>
      </c>
      <c r="H54" t="n">
        <v>2</v>
      </c>
      <c r="I54" t="n">
        <v>1</v>
      </c>
      <c r="J54" t="n">
        <v>-1</v>
      </c>
      <c r="K54" t="n">
        <v>-1</v>
      </c>
      <c r="L54">
        <f>HYPERLINK("https://www.defined.fi/sol/2Lz4xVxfdLjnTD7Kv5wKc1wM9qKBqUsf4UpQCEDMpump?maker=AaavyHrRcm7WiQXeyCM2pTMtnpcLB5bN2WPMP4FyMjJW","https://www.defined.fi/sol/2Lz4xVxfdLjnTD7Kv5wKc1wM9qKBqUsf4UpQCEDMpump?maker=AaavyHrRcm7WiQXeyCM2pTMtnpcLB5bN2WPMP4FyMjJW")</f>
        <v/>
      </c>
      <c r="M54">
        <f>HYPERLINK("https://dexscreener.com/solana/2Lz4xVxfdLjnTD7Kv5wKc1wM9qKBqUsf4UpQCEDMpump?maker=AaavyHrRcm7WiQXeyCM2pTMtnpcLB5bN2WPMP4FyMjJW","https://dexscreener.com/solana/2Lz4xVxfdLjnTD7Kv5wKc1wM9qKBqUsf4UpQCEDMpump?maker=AaavyHrRcm7WiQXeyCM2pTMtnpcLB5bN2WPMP4FyMjJW")</f>
        <v/>
      </c>
    </row>
    <row r="55">
      <c r="A55" t="inlineStr">
        <is>
          <t>6wk5qNfW1RLZYnZGToBQudZYECZ2BgtMMZ85GdDRpump</t>
        </is>
      </c>
      <c r="B55" t="inlineStr">
        <is>
          <t>Magnifest</t>
        </is>
      </c>
      <c r="C55" t="n">
        <v>8</v>
      </c>
      <c r="D55" t="n">
        <v>0.049</v>
      </c>
      <c r="E55" t="n">
        <v>0.54</v>
      </c>
      <c r="F55" t="n">
        <v>0.091</v>
      </c>
      <c r="G55" t="n">
        <v>0.141</v>
      </c>
      <c r="H55" t="n">
        <v>1</v>
      </c>
      <c r="I55" t="n">
        <v>2</v>
      </c>
      <c r="J55" t="n">
        <v>-1</v>
      </c>
      <c r="K55" t="n">
        <v>-1</v>
      </c>
      <c r="L55">
        <f>HYPERLINK("https://www.defined.fi/sol/6wk5qNfW1RLZYnZGToBQudZYECZ2BgtMMZ85GdDRpump?maker=AaavyHrRcm7WiQXeyCM2pTMtnpcLB5bN2WPMP4FyMjJW","https://www.defined.fi/sol/6wk5qNfW1RLZYnZGToBQudZYECZ2BgtMMZ85GdDRpump?maker=AaavyHrRcm7WiQXeyCM2pTMtnpcLB5bN2WPMP4FyMjJW")</f>
        <v/>
      </c>
      <c r="M55">
        <f>HYPERLINK("https://dexscreener.com/solana/6wk5qNfW1RLZYnZGToBQudZYECZ2BgtMMZ85GdDRpump?maker=AaavyHrRcm7WiQXeyCM2pTMtnpcLB5bN2WPMP4FyMjJW","https://dexscreener.com/solana/6wk5qNfW1RLZYnZGToBQudZYECZ2BgtMMZ85GdDRpump?maker=AaavyHrRcm7WiQXeyCM2pTMtnpcLB5bN2WPMP4FyMjJW")</f>
        <v/>
      </c>
    </row>
    <row r="56">
      <c r="A56" t="inlineStr">
        <is>
          <t>9SJxiJQJ65uQuaVcgn5YJRKtpMARo1dWHBj8hi9Ypump</t>
        </is>
      </c>
      <c r="B56" t="inlineStr">
        <is>
          <t>Stag</t>
        </is>
      </c>
      <c r="C56" t="n">
        <v>8</v>
      </c>
      <c r="D56" t="n">
        <v>0.066</v>
      </c>
      <c r="E56" t="n">
        <v>0.76</v>
      </c>
      <c r="F56" t="n">
        <v>0.08699999999999999</v>
      </c>
      <c r="G56" t="n">
        <v>0.154</v>
      </c>
      <c r="H56" t="n">
        <v>1</v>
      </c>
      <c r="I56" t="n">
        <v>3</v>
      </c>
      <c r="J56" t="n">
        <v>-1</v>
      </c>
      <c r="K56" t="n">
        <v>-1</v>
      </c>
      <c r="L56">
        <f>HYPERLINK("https://www.defined.fi/sol/9SJxiJQJ65uQuaVcgn5YJRKtpMARo1dWHBj8hi9Ypump?maker=AaavyHrRcm7WiQXeyCM2pTMtnpcLB5bN2WPMP4FyMjJW","https://www.defined.fi/sol/9SJxiJQJ65uQuaVcgn5YJRKtpMARo1dWHBj8hi9Ypump?maker=AaavyHrRcm7WiQXeyCM2pTMtnpcLB5bN2WPMP4FyMjJW")</f>
        <v/>
      </c>
      <c r="M56">
        <f>HYPERLINK("https://dexscreener.com/solana/9SJxiJQJ65uQuaVcgn5YJRKtpMARo1dWHBj8hi9Ypump?maker=AaavyHrRcm7WiQXeyCM2pTMtnpcLB5bN2WPMP4FyMjJW","https://dexscreener.com/solana/9SJxiJQJ65uQuaVcgn5YJRKtpMARo1dWHBj8hi9Ypump?maker=AaavyHrRcm7WiQXeyCM2pTMtnpcLB5bN2WPMP4FyMjJW")</f>
        <v/>
      </c>
    </row>
    <row r="57">
      <c r="A57" t="inlineStr">
        <is>
          <t>6XYXpmCNnRQaZcKid92LfgADj3zWq3ukZ9Ks9aKpump</t>
        </is>
      </c>
      <c r="B57" t="inlineStr">
        <is>
          <t>Robovan</t>
        </is>
      </c>
      <c r="C57" t="n">
        <v>9</v>
      </c>
      <c r="D57" t="n">
        <v>-0.063</v>
      </c>
      <c r="E57" t="n">
        <v>-0.7</v>
      </c>
      <c r="F57" t="n">
        <v>0.089</v>
      </c>
      <c r="G57" t="n">
        <v>0.026</v>
      </c>
      <c r="H57" t="n">
        <v>1</v>
      </c>
      <c r="I57" t="n">
        <v>1</v>
      </c>
      <c r="J57" t="n">
        <v>-1</v>
      </c>
      <c r="K57" t="n">
        <v>-1</v>
      </c>
      <c r="L57">
        <f>HYPERLINK("https://www.defined.fi/sol/6XYXpmCNnRQaZcKid92LfgADj3zWq3ukZ9Ks9aKpump?maker=AaavyHrRcm7WiQXeyCM2pTMtnpcLB5bN2WPMP4FyMjJW","https://www.defined.fi/sol/6XYXpmCNnRQaZcKid92LfgADj3zWq3ukZ9Ks9aKpump?maker=AaavyHrRcm7WiQXeyCM2pTMtnpcLB5bN2WPMP4FyMjJW")</f>
        <v/>
      </c>
      <c r="M57">
        <f>HYPERLINK("https://dexscreener.com/solana/6XYXpmCNnRQaZcKid92LfgADj3zWq3ukZ9Ks9aKpump?maker=AaavyHrRcm7WiQXeyCM2pTMtnpcLB5bN2WPMP4FyMjJW","https://dexscreener.com/solana/6XYXpmCNnRQaZcKid92LfgADj3zWq3ukZ9Ks9aKpump?maker=AaavyHrRcm7WiQXeyCM2pTMtnpcLB5bN2WPMP4FyMjJW")</f>
        <v/>
      </c>
    </row>
    <row r="58">
      <c r="A58" t="inlineStr">
        <is>
          <t>FjswqUieZa5PWjXx97wkucw6jHcsnbQPewdyUytXpump</t>
        </is>
      </c>
      <c r="B58" t="inlineStr">
        <is>
          <t>Bella</t>
        </is>
      </c>
      <c r="C58" t="n">
        <v>9</v>
      </c>
      <c r="D58" t="n">
        <v>0.02</v>
      </c>
      <c r="E58" t="n">
        <v>0.23</v>
      </c>
      <c r="F58" t="n">
        <v>0.089</v>
      </c>
      <c r="G58" t="n">
        <v>0.108</v>
      </c>
      <c r="H58" t="n">
        <v>1</v>
      </c>
      <c r="I58" t="n">
        <v>1</v>
      </c>
      <c r="J58" t="n">
        <v>-1</v>
      </c>
      <c r="K58" t="n">
        <v>-1</v>
      </c>
      <c r="L58">
        <f>HYPERLINK("https://www.defined.fi/sol/FjswqUieZa5PWjXx97wkucw6jHcsnbQPewdyUytXpump?maker=AaavyHrRcm7WiQXeyCM2pTMtnpcLB5bN2WPMP4FyMjJW","https://www.defined.fi/sol/FjswqUieZa5PWjXx97wkucw6jHcsnbQPewdyUytXpump?maker=AaavyHrRcm7WiQXeyCM2pTMtnpcLB5bN2WPMP4FyMjJW")</f>
        <v/>
      </c>
      <c r="M58">
        <f>HYPERLINK("https://dexscreener.com/solana/FjswqUieZa5PWjXx97wkucw6jHcsnbQPewdyUytXpump?maker=AaavyHrRcm7WiQXeyCM2pTMtnpcLB5bN2WPMP4FyMjJW","https://dexscreener.com/solana/FjswqUieZa5PWjXx97wkucw6jHcsnbQPewdyUytXpump?maker=AaavyHrRcm7WiQXeyCM2pTMtnpcLB5bN2WPMP4FyMjJW")</f>
        <v/>
      </c>
    </row>
    <row r="59">
      <c r="A59" t="inlineStr">
        <is>
          <t>HU89Eq4L7sMYKJUnAtBsprkF75tnbB29BUwi5E2ipump</t>
        </is>
      </c>
      <c r="B59" t="inlineStr">
        <is>
          <t>Smiski</t>
        </is>
      </c>
      <c r="C59" t="n">
        <v>10</v>
      </c>
      <c r="D59" t="n">
        <v>0.025</v>
      </c>
      <c r="E59" t="n">
        <v>0.29</v>
      </c>
      <c r="F59" t="n">
        <v>0.08599999999999999</v>
      </c>
      <c r="G59" t="n">
        <v>0.111</v>
      </c>
      <c r="H59" t="n">
        <v>1</v>
      </c>
      <c r="I59" t="n">
        <v>1</v>
      </c>
      <c r="J59" t="n">
        <v>-1</v>
      </c>
      <c r="K59" t="n">
        <v>-1</v>
      </c>
      <c r="L59">
        <f>HYPERLINK("https://www.defined.fi/sol/HU89Eq4L7sMYKJUnAtBsprkF75tnbB29BUwi5E2ipump?maker=AaavyHrRcm7WiQXeyCM2pTMtnpcLB5bN2WPMP4FyMjJW","https://www.defined.fi/sol/HU89Eq4L7sMYKJUnAtBsprkF75tnbB29BUwi5E2ipump?maker=AaavyHrRcm7WiQXeyCM2pTMtnpcLB5bN2WPMP4FyMjJW")</f>
        <v/>
      </c>
      <c r="M59">
        <f>HYPERLINK("https://dexscreener.com/solana/HU89Eq4L7sMYKJUnAtBsprkF75tnbB29BUwi5E2ipump?maker=AaavyHrRcm7WiQXeyCM2pTMtnpcLB5bN2WPMP4FyMjJW","https://dexscreener.com/solana/HU89Eq4L7sMYKJUnAtBsprkF75tnbB29BUwi5E2ipump?maker=AaavyHrRcm7WiQXeyCM2pTMtnpcLB5bN2WPMP4FyMjJW")</f>
        <v/>
      </c>
    </row>
    <row r="60">
      <c r="A60" t="inlineStr">
        <is>
          <t>ENoD8J2J6wNHkcJkvVBkwq5JMiR1oNBfBZRkoHCQogyT</t>
        </is>
      </c>
      <c r="B60" t="inlineStr">
        <is>
          <t>AABL</t>
        </is>
      </c>
      <c r="C60" t="n">
        <v>10</v>
      </c>
      <c r="D60" t="n">
        <v>6.74</v>
      </c>
      <c r="E60" t="n">
        <v>0.63</v>
      </c>
      <c r="F60" t="n">
        <v>10.76</v>
      </c>
      <c r="G60" t="n">
        <v>17.49</v>
      </c>
      <c r="H60" t="n">
        <v>2</v>
      </c>
      <c r="I60" t="n">
        <v>2</v>
      </c>
      <c r="J60" t="n">
        <v>-1</v>
      </c>
      <c r="K60" t="n">
        <v>-1</v>
      </c>
      <c r="L60">
        <f>HYPERLINK("https://www.defined.fi/sol/ENoD8J2J6wNHkcJkvVBkwq5JMiR1oNBfBZRkoHCQogyT?maker=AaavyHrRcm7WiQXeyCM2pTMtnpcLB5bN2WPMP4FyMjJW","https://www.defined.fi/sol/ENoD8J2J6wNHkcJkvVBkwq5JMiR1oNBfBZRkoHCQogyT?maker=AaavyHrRcm7WiQXeyCM2pTMtnpcLB5bN2WPMP4FyMjJW")</f>
        <v/>
      </c>
      <c r="M60">
        <f>HYPERLINK("https://dexscreener.com/solana/ENoD8J2J6wNHkcJkvVBkwq5JMiR1oNBfBZRkoHCQogyT?maker=AaavyHrRcm7WiQXeyCM2pTMtnpcLB5bN2WPMP4FyMjJW","https://dexscreener.com/solana/ENoD8J2J6wNHkcJkvVBkwq5JMiR1oNBfBZRkoHCQogyT?maker=AaavyHrRcm7WiQXeyCM2pTMtnpcLB5bN2WPMP4FyMjJW")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2024-10-20T15:37:39Z</dcterms:created>
  <dcterms:modified xsi:type="dcterms:W3CDTF">2024-10-20T15:37:39Z</dcterms:modified>
</cp:coreProperties>
</file>