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BVoFXcjNSQ8fHGNc2aeS52rLXwag52PHK2aQJsrkpump</t>
        </is>
      </c>
      <c r="B2" t="inlineStr">
        <is>
          <t>CCRU</t>
        </is>
      </c>
      <c r="C2" t="n">
        <v>0</v>
      </c>
      <c r="D2" t="n">
        <v>287.79</v>
      </c>
      <c r="E2" t="n">
        <v>7.63</v>
      </c>
      <c r="F2" t="n">
        <v>37.7</v>
      </c>
      <c r="G2" t="n">
        <v>316.6</v>
      </c>
      <c r="H2" t="n">
        <v>6</v>
      </c>
      <c r="I2" t="n">
        <v>20</v>
      </c>
      <c r="J2" t="n">
        <v>-1</v>
      </c>
      <c r="K2" t="n">
        <v>-1</v>
      </c>
      <c r="L2">
        <f>HYPERLINK("https://www.defined.fi/sol/BVoFXcjNSQ8fHGNc2aeS52rLXwag52PHK2aQJsrkpump?maker=AQcMhwZdwJ3hRwF5tYXZkCUjsrsBM1ot5GBZeKeNUMaY","https://www.defined.fi/sol/BVoFXcjNSQ8fHGNc2aeS52rLXwag52PHK2aQJsrkpump?maker=AQcMhwZdwJ3hRwF5tYXZkCUjsrsBM1ot5GBZeKeNUMaY")</f>
        <v/>
      </c>
      <c r="M2">
        <f>HYPERLINK("https://dexscreener.com/solana/BVoFXcjNSQ8fHGNc2aeS52rLXwag52PHK2aQJsrkpump?maker=AQcMhwZdwJ3hRwF5tYXZkCUjsrsBM1ot5GBZeKeNUMaY","https://dexscreener.com/solana/BVoFXcjNSQ8fHGNc2aeS52rLXwag52PHK2aQJsrkpump?maker=AQcMhwZdwJ3hRwF5tYXZkCUjsrsBM1ot5GBZeKeNUMaY")</f>
        <v/>
      </c>
    </row>
    <row r="3">
      <c r="A3" t="inlineStr">
        <is>
          <t>7iM5Sbndxek4yJn32xot2ZapRVBtAMFTQowYVarKpump</t>
        </is>
      </c>
      <c r="B3" t="inlineStr">
        <is>
          <t>GROK2</t>
        </is>
      </c>
      <c r="C3" t="n">
        <v>0</v>
      </c>
      <c r="D3" t="n">
        <v>-2.84</v>
      </c>
      <c r="E3" t="n">
        <v>-0.58</v>
      </c>
      <c r="F3" t="n">
        <v>4.92</v>
      </c>
      <c r="G3" t="n">
        <v>2.07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HYPERLINK("https://www.defined.fi/sol/7iM5Sbndxek4yJn32xot2ZapRVBtAMFTQowYVarKpump?maker=AQcMhwZdwJ3hRwF5tYXZkCUjsrsBM1ot5GBZeKeNUMaY","https://www.defined.fi/sol/7iM5Sbndxek4yJn32xot2ZapRVBtAMFTQowYVarKpump?maker=AQcMhwZdwJ3hRwF5tYXZkCUjsrsBM1ot5GBZeKeNUMaY")</f>
        <v/>
      </c>
      <c r="M3">
        <f>HYPERLINK("https://dexscreener.com/solana/7iM5Sbndxek4yJn32xot2ZapRVBtAMFTQowYVarKpump?maker=AQcMhwZdwJ3hRwF5tYXZkCUjsrsBM1ot5GBZeKeNUMaY","https://dexscreener.com/solana/7iM5Sbndxek4yJn32xot2ZapRVBtAMFTQowYVarKpump?maker=AQcMhwZdwJ3hRwF5tYXZkCUjsrsBM1ot5GBZeKeNUMaY")</f>
        <v/>
      </c>
    </row>
    <row r="4">
      <c r="A4" t="inlineStr">
        <is>
          <t>9BeYpJQeAeNrwrmzRoKWHZsE55u5yaFJeM9YBYEpump</t>
        </is>
      </c>
      <c r="B4" t="inlineStr">
        <is>
          <t>BLOBFROG</t>
        </is>
      </c>
      <c r="C4" t="n">
        <v>0</v>
      </c>
      <c r="D4" t="n">
        <v>1.38</v>
      </c>
      <c r="E4" t="n">
        <v>-1</v>
      </c>
      <c r="F4" t="n">
        <v>0.974</v>
      </c>
      <c r="G4" t="n">
        <v>2.36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HYPERLINK("https://www.defined.fi/sol/9BeYpJQeAeNrwrmzRoKWHZsE55u5yaFJeM9YBYEpump?maker=AQcMhwZdwJ3hRwF5tYXZkCUjsrsBM1ot5GBZeKeNUMaY","https://www.defined.fi/sol/9BeYpJQeAeNrwrmzRoKWHZsE55u5yaFJeM9YBYEpump?maker=AQcMhwZdwJ3hRwF5tYXZkCUjsrsBM1ot5GBZeKeNUMaY")</f>
        <v/>
      </c>
      <c r="M4">
        <f>HYPERLINK("https://dexscreener.com/solana/9BeYpJQeAeNrwrmzRoKWHZsE55u5yaFJeM9YBYEpump?maker=AQcMhwZdwJ3hRwF5tYXZkCUjsrsBM1ot5GBZeKeNUMaY","https://dexscreener.com/solana/9BeYpJQeAeNrwrmzRoKWHZsE55u5yaFJeM9YBYEpump?maker=AQcMhwZdwJ3hRwF5tYXZkCUjsrsBM1ot5GBZeKeNUMaY")</f>
        <v/>
      </c>
    </row>
    <row r="5">
      <c r="A5" t="inlineStr">
        <is>
          <t>7nnv8KJWRvMz243V8Adz8GJtMxD8HCfBNYjDKqkTpump</t>
        </is>
      </c>
      <c r="B5" t="inlineStr">
        <is>
          <t>SNOWDOG</t>
        </is>
      </c>
      <c r="C5" t="n">
        <v>0</v>
      </c>
      <c r="D5" t="n">
        <v>0</v>
      </c>
      <c r="E5" t="n">
        <v>-1</v>
      </c>
      <c r="F5" t="n">
        <v>1.02</v>
      </c>
      <c r="G5" t="n">
        <v>1.02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HYPERLINK("https://www.defined.fi/sol/7nnv8KJWRvMz243V8Adz8GJtMxD8HCfBNYjDKqkTpump?maker=AQcMhwZdwJ3hRwF5tYXZkCUjsrsBM1ot5GBZeKeNUMaY","https://www.defined.fi/sol/7nnv8KJWRvMz243V8Adz8GJtMxD8HCfBNYjDKqkTpump?maker=AQcMhwZdwJ3hRwF5tYXZkCUjsrsBM1ot5GBZeKeNUMaY")</f>
        <v/>
      </c>
      <c r="M5">
        <f>HYPERLINK("https://dexscreener.com/solana/7nnv8KJWRvMz243V8Adz8GJtMxD8HCfBNYjDKqkTpump?maker=AQcMhwZdwJ3hRwF5tYXZkCUjsrsBM1ot5GBZeKeNUMaY","https://dexscreener.com/solana/7nnv8KJWRvMz243V8Adz8GJtMxD8HCfBNYjDKqkTpump?maker=AQcMhwZdwJ3hRwF5tYXZkCUjsrsBM1ot5GBZeKeNUMaY")</f>
        <v/>
      </c>
    </row>
    <row r="6">
      <c r="A6" t="inlineStr">
        <is>
          <t>DXXqW1mGgND7YQZcoq34MDdjmSRu8mbgRuh1bLDewdU4</t>
        </is>
      </c>
      <c r="B6" t="inlineStr">
        <is>
          <t>SIRI</t>
        </is>
      </c>
      <c r="C6" t="n">
        <v>0</v>
      </c>
      <c r="D6" t="n">
        <v>-0.629</v>
      </c>
      <c r="E6" t="n">
        <v>-0.38</v>
      </c>
      <c r="F6" t="n">
        <v>1.65</v>
      </c>
      <c r="G6" t="n">
        <v>1.02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HYPERLINK("https://www.defined.fi/sol/DXXqW1mGgND7YQZcoq34MDdjmSRu8mbgRuh1bLDewdU4?maker=AQcMhwZdwJ3hRwF5tYXZkCUjsrsBM1ot5GBZeKeNUMaY","https://www.defined.fi/sol/DXXqW1mGgND7YQZcoq34MDdjmSRu8mbgRuh1bLDewdU4?maker=AQcMhwZdwJ3hRwF5tYXZkCUjsrsBM1ot5GBZeKeNUMaY")</f>
        <v/>
      </c>
      <c r="M6">
        <f>HYPERLINK("https://dexscreener.com/solana/DXXqW1mGgND7YQZcoq34MDdjmSRu8mbgRuh1bLDewdU4?maker=AQcMhwZdwJ3hRwF5tYXZkCUjsrsBM1ot5GBZeKeNUMaY","https://dexscreener.com/solana/DXXqW1mGgND7YQZcoq34MDdjmSRu8mbgRuh1bLDewdU4?maker=AQcMhwZdwJ3hRwF5tYXZkCUjsrsBM1ot5GBZeKeNUMaY")</f>
        <v/>
      </c>
    </row>
    <row r="7">
      <c r="A7" t="inlineStr">
        <is>
          <t>8Mc7fy5gTB4acA1xi1MhqDGbbTgX3KqMx4iVEbXf6yC5</t>
        </is>
      </c>
      <c r="B7" t="inlineStr">
        <is>
          <t>SOLAI</t>
        </is>
      </c>
      <c r="C7" t="n">
        <v>0</v>
      </c>
      <c r="D7" t="n">
        <v>-1.38</v>
      </c>
      <c r="E7" t="n">
        <v>-1</v>
      </c>
      <c r="F7" t="n">
        <v>3.11</v>
      </c>
      <c r="G7" t="n">
        <v>1.73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HYPERLINK("https://www.defined.fi/sol/8Mc7fy5gTB4acA1xi1MhqDGbbTgX3KqMx4iVEbXf6yC5?maker=AQcMhwZdwJ3hRwF5tYXZkCUjsrsBM1ot5GBZeKeNUMaY","https://www.defined.fi/sol/8Mc7fy5gTB4acA1xi1MhqDGbbTgX3KqMx4iVEbXf6yC5?maker=AQcMhwZdwJ3hRwF5tYXZkCUjsrsBM1ot5GBZeKeNUMaY")</f>
        <v/>
      </c>
      <c r="M7">
        <f>HYPERLINK("https://dexscreener.com/solana/8Mc7fy5gTB4acA1xi1MhqDGbbTgX3KqMx4iVEbXf6yC5?maker=AQcMhwZdwJ3hRwF5tYXZkCUjsrsBM1ot5GBZeKeNUMaY","https://dexscreener.com/solana/8Mc7fy5gTB4acA1xi1MhqDGbbTgX3KqMx4iVEbXf6yC5?maker=AQcMhwZdwJ3hRwF5tYXZkCUjsrsBM1ot5GBZeKeNUMaY")</f>
        <v/>
      </c>
    </row>
    <row r="8">
      <c r="A8" t="inlineStr">
        <is>
          <t>FEQEhvsuR61bkvaPEPG9iaKy74aSJAnnfwJKoTmDpump</t>
        </is>
      </c>
      <c r="B8" t="inlineStr">
        <is>
          <t>HYPE</t>
        </is>
      </c>
      <c r="C8" t="n">
        <v>1</v>
      </c>
      <c r="D8" t="n">
        <v>-0.602</v>
      </c>
      <c r="E8" t="n">
        <v>-0.26</v>
      </c>
      <c r="F8" t="n">
        <v>2.34</v>
      </c>
      <c r="G8" t="n">
        <v>1.73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HYPERLINK("https://www.defined.fi/sol/FEQEhvsuR61bkvaPEPG9iaKy74aSJAnnfwJKoTmDpump?maker=AQcMhwZdwJ3hRwF5tYXZkCUjsrsBM1ot5GBZeKeNUMaY","https://www.defined.fi/sol/FEQEhvsuR61bkvaPEPG9iaKy74aSJAnnfwJKoTmDpump?maker=AQcMhwZdwJ3hRwF5tYXZkCUjsrsBM1ot5GBZeKeNUMaY")</f>
        <v/>
      </c>
      <c r="M8">
        <f>HYPERLINK("https://dexscreener.com/solana/FEQEhvsuR61bkvaPEPG9iaKy74aSJAnnfwJKoTmDpump?maker=AQcMhwZdwJ3hRwF5tYXZkCUjsrsBM1ot5GBZeKeNUMaY","https://dexscreener.com/solana/FEQEhvsuR61bkvaPEPG9iaKy74aSJAnnfwJKoTmDpump?maker=AQcMhwZdwJ3hRwF5tYXZkCUjsrsBM1ot5GBZeKeNUMaY")</f>
        <v/>
      </c>
    </row>
    <row r="9">
      <c r="A9" t="inlineStr">
        <is>
          <t>9Hc9pdCB5dTbBhZdpGM1n4a9r96HzDjo6Aiz8gG5pump</t>
        </is>
      </c>
      <c r="B9" t="inlineStr">
        <is>
          <t>GODHEAD</t>
        </is>
      </c>
      <c r="C9" t="n">
        <v>1</v>
      </c>
      <c r="D9" t="n">
        <v>0.309</v>
      </c>
      <c r="E9" t="n">
        <v>0.14</v>
      </c>
      <c r="F9" t="n">
        <v>2.14</v>
      </c>
      <c r="G9" t="n">
        <v>2.45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HYPERLINK("https://www.defined.fi/sol/9Hc9pdCB5dTbBhZdpGM1n4a9r96HzDjo6Aiz8gG5pump?maker=AQcMhwZdwJ3hRwF5tYXZkCUjsrsBM1ot5GBZeKeNUMaY","https://www.defined.fi/sol/9Hc9pdCB5dTbBhZdpGM1n4a9r96HzDjo6Aiz8gG5pump?maker=AQcMhwZdwJ3hRwF5tYXZkCUjsrsBM1ot5GBZeKeNUMaY")</f>
        <v/>
      </c>
      <c r="M9">
        <f>HYPERLINK("https://dexscreener.com/solana/9Hc9pdCB5dTbBhZdpGM1n4a9r96HzDjo6Aiz8gG5pump?maker=AQcMhwZdwJ3hRwF5tYXZkCUjsrsBM1ot5GBZeKeNUMaY","https://dexscreener.com/solana/9Hc9pdCB5dTbBhZdpGM1n4a9r96HzDjo6Aiz8gG5pump?maker=AQcMhwZdwJ3hRwF5tYXZkCUjsrsBM1ot5GBZeKeNUMaY")</f>
        <v/>
      </c>
    </row>
    <row r="10">
      <c r="A10" t="inlineStr">
        <is>
          <t>4kortqxGSTZxrUcdXjrEzu6jFZ4Ga9PQb67xfWnNpump</t>
        </is>
      </c>
      <c r="B10" t="inlineStr">
        <is>
          <t>Suits</t>
        </is>
      </c>
      <c r="C10" t="n">
        <v>1</v>
      </c>
      <c r="D10" t="n">
        <v>-1.77</v>
      </c>
      <c r="E10" t="n">
        <v>-1</v>
      </c>
      <c r="F10" t="n">
        <v>4.04</v>
      </c>
      <c r="G10" t="n">
        <v>2.27</v>
      </c>
      <c r="H10" t="n">
        <v>2</v>
      </c>
      <c r="I10" t="n">
        <v>1</v>
      </c>
      <c r="J10" t="n">
        <v>-1</v>
      </c>
      <c r="K10" t="n">
        <v>-1</v>
      </c>
      <c r="L10">
        <f>HYPERLINK("https://www.defined.fi/sol/4kortqxGSTZxrUcdXjrEzu6jFZ4Ga9PQb67xfWnNpump?maker=AQcMhwZdwJ3hRwF5tYXZkCUjsrsBM1ot5GBZeKeNUMaY","https://www.defined.fi/sol/4kortqxGSTZxrUcdXjrEzu6jFZ4Ga9PQb67xfWnNpump?maker=AQcMhwZdwJ3hRwF5tYXZkCUjsrsBM1ot5GBZeKeNUMaY")</f>
        <v/>
      </c>
      <c r="M10">
        <f>HYPERLINK("https://dexscreener.com/solana/4kortqxGSTZxrUcdXjrEzu6jFZ4Ga9PQb67xfWnNpump?maker=AQcMhwZdwJ3hRwF5tYXZkCUjsrsBM1ot5GBZeKeNUMaY","https://dexscreener.com/solana/4kortqxGSTZxrUcdXjrEzu6jFZ4Ga9PQb67xfWnNpump?maker=AQcMhwZdwJ3hRwF5tYXZkCUjsrsBM1ot5GBZeKeNUMaY")</f>
        <v/>
      </c>
    </row>
    <row r="11">
      <c r="A11" t="inlineStr">
        <is>
          <t>FYDiqvzkdo1crshRQ9NSw2pXX9dNwJr77m7ootG5pump</t>
        </is>
      </c>
      <c r="B11" t="inlineStr">
        <is>
          <t>ORB</t>
        </is>
      </c>
      <c r="C11" t="n">
        <v>1</v>
      </c>
      <c r="D11" t="n">
        <v>-0.573</v>
      </c>
      <c r="E11" t="n">
        <v>-1</v>
      </c>
      <c r="F11" t="n">
        <v>4.77</v>
      </c>
      <c r="G11" t="n">
        <v>4.19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HYPERLINK("https://www.defined.fi/sol/FYDiqvzkdo1crshRQ9NSw2pXX9dNwJr77m7ootG5pump?maker=AQcMhwZdwJ3hRwF5tYXZkCUjsrsBM1ot5GBZeKeNUMaY","https://www.defined.fi/sol/FYDiqvzkdo1crshRQ9NSw2pXX9dNwJr77m7ootG5pump?maker=AQcMhwZdwJ3hRwF5tYXZkCUjsrsBM1ot5GBZeKeNUMaY")</f>
        <v/>
      </c>
      <c r="M11">
        <f>HYPERLINK("https://dexscreener.com/solana/FYDiqvzkdo1crshRQ9NSw2pXX9dNwJr77m7ootG5pump?maker=AQcMhwZdwJ3hRwF5tYXZkCUjsrsBM1ot5GBZeKeNUMaY","https://dexscreener.com/solana/FYDiqvzkdo1crshRQ9NSw2pXX9dNwJr77m7ootG5pump?maker=AQcMhwZdwJ3hRwF5tYXZkCUjsrsBM1ot5GBZeKeNUMaY")</f>
        <v/>
      </c>
    </row>
    <row r="12">
      <c r="A12" t="inlineStr">
        <is>
          <t>GbwanZf6fp47iEK2HrmFQWC5XHzy3G1dnXrS3BJYpump</t>
        </is>
      </c>
      <c r="B12" t="inlineStr">
        <is>
          <t>HWPW</t>
        </is>
      </c>
      <c r="C12" t="n">
        <v>1</v>
      </c>
      <c r="D12" t="n">
        <v>-8</v>
      </c>
      <c r="E12" t="n">
        <v>-0.62</v>
      </c>
      <c r="F12" t="n">
        <v>12.94</v>
      </c>
      <c r="G12" t="n">
        <v>4.95</v>
      </c>
      <c r="H12" t="n">
        <v>4</v>
      </c>
      <c r="I12" t="n">
        <v>1</v>
      </c>
      <c r="J12" t="n">
        <v>-1</v>
      </c>
      <c r="K12" t="n">
        <v>-1</v>
      </c>
      <c r="L12">
        <f>HYPERLINK("https://www.defined.fi/sol/GbwanZf6fp47iEK2HrmFQWC5XHzy3G1dnXrS3BJYpump?maker=AQcMhwZdwJ3hRwF5tYXZkCUjsrsBM1ot5GBZeKeNUMaY","https://www.defined.fi/sol/GbwanZf6fp47iEK2HrmFQWC5XHzy3G1dnXrS3BJYpump?maker=AQcMhwZdwJ3hRwF5tYXZkCUjsrsBM1ot5GBZeKeNUMaY")</f>
        <v/>
      </c>
      <c r="M12">
        <f>HYPERLINK("https://dexscreener.com/solana/GbwanZf6fp47iEK2HrmFQWC5XHzy3G1dnXrS3BJYpump?maker=AQcMhwZdwJ3hRwF5tYXZkCUjsrsBM1ot5GBZeKeNUMaY","https://dexscreener.com/solana/GbwanZf6fp47iEK2HrmFQWC5XHzy3G1dnXrS3BJYpump?maker=AQcMhwZdwJ3hRwF5tYXZkCUjsrsBM1ot5GBZeKeNUMaY")</f>
        <v/>
      </c>
    </row>
    <row r="13">
      <c r="A13" t="inlineStr">
        <is>
          <t>8gfRYdxLxUbRBWrff6MR9QH6ZKPb4NYszcBWnNjBX6DW</t>
        </is>
      </c>
      <c r="B13" t="inlineStr">
        <is>
          <t>unknown_8gfR</t>
        </is>
      </c>
      <c r="C13" t="n">
        <v>1</v>
      </c>
      <c r="D13" t="n">
        <v>-0.8179999999999999</v>
      </c>
      <c r="E13" t="n">
        <v>-0.06</v>
      </c>
      <c r="F13" t="n">
        <v>14.04</v>
      </c>
      <c r="G13" t="n">
        <v>13.22</v>
      </c>
      <c r="H13" t="n">
        <v>4</v>
      </c>
      <c r="I13" t="n">
        <v>1</v>
      </c>
      <c r="J13" t="n">
        <v>-1</v>
      </c>
      <c r="K13" t="n">
        <v>-1</v>
      </c>
      <c r="L13">
        <f>HYPERLINK("https://www.defined.fi/sol/8gfRYdxLxUbRBWrff6MR9QH6ZKPb4NYszcBWnNjBX6DW?maker=AQcMhwZdwJ3hRwF5tYXZkCUjsrsBM1ot5GBZeKeNUMaY","https://www.defined.fi/sol/8gfRYdxLxUbRBWrff6MR9QH6ZKPb4NYszcBWnNjBX6DW?maker=AQcMhwZdwJ3hRwF5tYXZkCUjsrsBM1ot5GBZeKeNUMaY")</f>
        <v/>
      </c>
      <c r="M13">
        <f>HYPERLINK("https://dexscreener.com/solana/8gfRYdxLxUbRBWrff6MR9QH6ZKPb4NYszcBWnNjBX6DW?maker=AQcMhwZdwJ3hRwF5tYXZkCUjsrsBM1ot5GBZeKeNUMaY","https://dexscreener.com/solana/8gfRYdxLxUbRBWrff6MR9QH6ZKPb4NYszcBWnNjBX6DW?maker=AQcMhwZdwJ3hRwF5tYXZkCUjsrsBM1ot5GBZeKeNUMaY")</f>
        <v/>
      </c>
    </row>
    <row r="14">
      <c r="A14" t="inlineStr">
        <is>
          <t>39qibQxVzemuZTEvjSB7NePhw9WyyHdQCqP8xmBMpump</t>
        </is>
      </c>
      <c r="B14" t="inlineStr">
        <is>
          <t>MemesAI</t>
        </is>
      </c>
      <c r="C14" t="n">
        <v>1</v>
      </c>
      <c r="D14" t="n">
        <v>-15.28</v>
      </c>
      <c r="E14" t="n">
        <v>-0.27</v>
      </c>
      <c r="F14" t="n">
        <v>55.83</v>
      </c>
      <c r="G14" t="n">
        <v>40.55</v>
      </c>
      <c r="H14" t="n">
        <v>6</v>
      </c>
      <c r="I14" t="n">
        <v>6</v>
      </c>
      <c r="J14" t="n">
        <v>-1</v>
      </c>
      <c r="K14" t="n">
        <v>-1</v>
      </c>
      <c r="L14">
        <f>HYPERLINK("https://www.defined.fi/sol/39qibQxVzemuZTEvjSB7NePhw9WyyHdQCqP8xmBMpump?maker=AQcMhwZdwJ3hRwF5tYXZkCUjsrsBM1ot5GBZeKeNUMaY","https://www.defined.fi/sol/39qibQxVzemuZTEvjSB7NePhw9WyyHdQCqP8xmBMpump?maker=AQcMhwZdwJ3hRwF5tYXZkCUjsrsBM1ot5GBZeKeNUMaY")</f>
        <v/>
      </c>
      <c r="M14">
        <f>HYPERLINK("https://dexscreener.com/solana/39qibQxVzemuZTEvjSB7NePhw9WyyHdQCqP8xmBMpump?maker=AQcMhwZdwJ3hRwF5tYXZkCUjsrsBM1ot5GBZeKeNUMaY","https://dexscreener.com/solana/39qibQxVzemuZTEvjSB7NePhw9WyyHdQCqP8xmBMpump?maker=AQcMhwZdwJ3hRwF5tYXZkCUjsrsBM1ot5GBZeKeNUMaY")</f>
        <v/>
      </c>
    </row>
    <row r="15">
      <c r="A15" t="inlineStr">
        <is>
          <t>D8qdqYgbLYsJoERVgsybzwnumoBu3rpmrw4wrV7xpump</t>
        </is>
      </c>
      <c r="B15" t="inlineStr">
        <is>
          <t>AINFT</t>
        </is>
      </c>
      <c r="C15" t="n">
        <v>1</v>
      </c>
      <c r="D15" t="n">
        <v>-6.28</v>
      </c>
      <c r="E15" t="n">
        <v>-0.65</v>
      </c>
      <c r="F15" t="n">
        <v>9.609999999999999</v>
      </c>
      <c r="G15" t="n">
        <v>3.33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HYPERLINK("https://www.defined.fi/sol/D8qdqYgbLYsJoERVgsybzwnumoBu3rpmrw4wrV7xpump?maker=AQcMhwZdwJ3hRwF5tYXZkCUjsrsBM1ot5GBZeKeNUMaY","https://www.defined.fi/sol/D8qdqYgbLYsJoERVgsybzwnumoBu3rpmrw4wrV7xpump?maker=AQcMhwZdwJ3hRwF5tYXZkCUjsrsBM1ot5GBZeKeNUMaY")</f>
        <v/>
      </c>
      <c r="M15">
        <f>HYPERLINK("https://dexscreener.com/solana/D8qdqYgbLYsJoERVgsybzwnumoBu3rpmrw4wrV7xpump?maker=AQcMhwZdwJ3hRwF5tYXZkCUjsrsBM1ot5GBZeKeNUMaY","https://dexscreener.com/solana/D8qdqYgbLYsJoERVgsybzwnumoBu3rpmrw4wrV7xpump?maker=AQcMhwZdwJ3hRwF5tYXZkCUjsrsBM1ot5GBZeKeNUMaY")</f>
        <v/>
      </c>
    </row>
    <row r="16">
      <c r="A16" t="inlineStr">
        <is>
          <t>N9xZZQYqgbaTHn8PuBqDf2ytyoeS9m8CLS2c8Vz7pum</t>
        </is>
      </c>
      <c r="B16" t="inlineStr">
        <is>
          <t>BEAVER</t>
        </is>
      </c>
      <c r="C16" t="n">
        <v>1</v>
      </c>
      <c r="D16" t="n">
        <v>-2.84</v>
      </c>
      <c r="E16" t="n">
        <v>-1</v>
      </c>
      <c r="F16" t="n">
        <v>3.89</v>
      </c>
      <c r="G16" t="n">
        <v>1.05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HYPERLINK("https://www.defined.fi/sol/N9xZZQYqgbaTHn8PuBqDf2ytyoeS9m8CLS2c8Vz7pum?maker=AQcMhwZdwJ3hRwF5tYXZkCUjsrsBM1ot5GBZeKeNUMaY","https://www.defined.fi/sol/N9xZZQYqgbaTHn8PuBqDf2ytyoeS9m8CLS2c8Vz7pum?maker=AQcMhwZdwJ3hRwF5tYXZkCUjsrsBM1ot5GBZeKeNUMaY")</f>
        <v/>
      </c>
      <c r="M16">
        <f>HYPERLINK("https://dexscreener.com/solana/N9xZZQYqgbaTHn8PuBqDf2ytyoeS9m8CLS2c8Vz7pum?maker=AQcMhwZdwJ3hRwF5tYXZkCUjsrsBM1ot5GBZeKeNUMaY","https://dexscreener.com/solana/N9xZZQYqgbaTHn8PuBqDf2ytyoeS9m8CLS2c8Vz7pum?maker=AQcMhwZdwJ3hRwF5tYXZkCUjsrsBM1ot5GBZeKeNUMaY")</f>
        <v/>
      </c>
    </row>
    <row r="17">
      <c r="A17" t="inlineStr">
        <is>
          <t>ETZDTrZp1tWSTPHf22cyUXiv5xGzXuBFEwJAsE8ypump</t>
        </is>
      </c>
      <c r="B17" t="inlineStr">
        <is>
          <t>xcog</t>
        </is>
      </c>
      <c r="C17" t="n">
        <v>1</v>
      </c>
      <c r="D17" t="n">
        <v>36.47</v>
      </c>
      <c r="E17" t="n">
        <v>1.28</v>
      </c>
      <c r="F17" t="n">
        <v>28.46</v>
      </c>
      <c r="G17" t="n">
        <v>64.93000000000001</v>
      </c>
      <c r="H17" t="n">
        <v>2</v>
      </c>
      <c r="I17" t="n">
        <v>5</v>
      </c>
      <c r="J17" t="n">
        <v>-1</v>
      </c>
      <c r="K17" t="n">
        <v>-1</v>
      </c>
      <c r="L17">
        <f>HYPERLINK("https://www.defined.fi/sol/ETZDTrZp1tWSTPHf22cyUXiv5xGzXuBFEwJAsE8ypump?maker=AQcMhwZdwJ3hRwF5tYXZkCUjsrsBM1ot5GBZeKeNUMaY","https://www.defined.fi/sol/ETZDTrZp1tWSTPHf22cyUXiv5xGzXuBFEwJAsE8ypump?maker=AQcMhwZdwJ3hRwF5tYXZkCUjsrsBM1ot5GBZeKeNUMaY")</f>
        <v/>
      </c>
      <c r="M17">
        <f>HYPERLINK("https://dexscreener.com/solana/ETZDTrZp1tWSTPHf22cyUXiv5xGzXuBFEwJAsE8ypump?maker=AQcMhwZdwJ3hRwF5tYXZkCUjsrsBM1ot5GBZeKeNUMaY","https://dexscreener.com/solana/ETZDTrZp1tWSTPHf22cyUXiv5xGzXuBFEwJAsE8ypump?maker=AQcMhwZdwJ3hRwF5tYXZkCUjsrsBM1ot5GBZeKeNUMaY")</f>
        <v/>
      </c>
    </row>
    <row r="18">
      <c r="A18" t="inlineStr">
        <is>
          <t>CekE2jcGFDMGtYXhAikas1nfWeYuSP1FgHepuh1epump</t>
        </is>
      </c>
      <c r="B18" t="inlineStr">
        <is>
          <t>$BORG</t>
        </is>
      </c>
      <c r="C18" t="n">
        <v>2</v>
      </c>
      <c r="D18" t="n">
        <v>-4.76</v>
      </c>
      <c r="E18" t="n">
        <v>-0.55</v>
      </c>
      <c r="F18" t="n">
        <v>8.710000000000001</v>
      </c>
      <c r="G18" t="n">
        <v>3.95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HYPERLINK("https://www.defined.fi/sol/CekE2jcGFDMGtYXhAikas1nfWeYuSP1FgHepuh1epump?maker=AQcMhwZdwJ3hRwF5tYXZkCUjsrsBM1ot5GBZeKeNUMaY","https://www.defined.fi/sol/CekE2jcGFDMGtYXhAikas1nfWeYuSP1FgHepuh1epump?maker=AQcMhwZdwJ3hRwF5tYXZkCUjsrsBM1ot5GBZeKeNUMaY")</f>
        <v/>
      </c>
      <c r="M18">
        <f>HYPERLINK("https://dexscreener.com/solana/CekE2jcGFDMGtYXhAikas1nfWeYuSP1FgHepuh1epump?maker=AQcMhwZdwJ3hRwF5tYXZkCUjsrsBM1ot5GBZeKeNUMaY","https://dexscreener.com/solana/CekE2jcGFDMGtYXhAikas1nfWeYuSP1FgHepuh1epump?maker=AQcMhwZdwJ3hRwF5tYXZkCUjsrsBM1ot5GBZeKeNUMaY")</f>
        <v/>
      </c>
    </row>
    <row r="19">
      <c r="A19" t="inlineStr">
        <is>
          <t>FGSheu4NuiGqf8zjP9Na5BtdQTmd1SzfcdYZAHHNpump</t>
        </is>
      </c>
      <c r="B19" t="inlineStr">
        <is>
          <t>FDLZ</t>
        </is>
      </c>
      <c r="C19" t="n">
        <v>2</v>
      </c>
      <c r="D19" t="n">
        <v>-3.07</v>
      </c>
      <c r="E19" t="n">
        <v>-0.25</v>
      </c>
      <c r="F19" t="n">
        <v>12.46</v>
      </c>
      <c r="G19" t="n">
        <v>9.380000000000001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HYPERLINK("https://www.defined.fi/sol/FGSheu4NuiGqf8zjP9Na5BtdQTmd1SzfcdYZAHHNpump?maker=AQcMhwZdwJ3hRwF5tYXZkCUjsrsBM1ot5GBZeKeNUMaY","https://www.defined.fi/sol/FGSheu4NuiGqf8zjP9Na5BtdQTmd1SzfcdYZAHHNpump?maker=AQcMhwZdwJ3hRwF5tYXZkCUjsrsBM1ot5GBZeKeNUMaY")</f>
        <v/>
      </c>
      <c r="M19">
        <f>HYPERLINK("https://dexscreener.com/solana/FGSheu4NuiGqf8zjP9Na5BtdQTmd1SzfcdYZAHHNpump?maker=AQcMhwZdwJ3hRwF5tYXZkCUjsrsBM1ot5GBZeKeNUMaY","https://dexscreener.com/solana/FGSheu4NuiGqf8zjP9Na5BtdQTmd1SzfcdYZAHHNpump?maker=AQcMhwZdwJ3hRwF5tYXZkCUjsrsBM1ot5GBZeKeNUMaY")</f>
        <v/>
      </c>
    </row>
    <row r="20">
      <c r="A20" t="inlineStr">
        <is>
          <t>38We91Q27uZ1gJccRLt74eeAk9W5Z8e4vWLcZHWMpump</t>
        </is>
      </c>
      <c r="B20" t="inlineStr">
        <is>
          <t>GORM</t>
        </is>
      </c>
      <c r="C20" t="n">
        <v>2</v>
      </c>
      <c r="D20" t="n">
        <v>2.95</v>
      </c>
      <c r="E20" t="n">
        <v>0.6899999999999999</v>
      </c>
      <c r="F20" t="n">
        <v>4.27</v>
      </c>
      <c r="G20" t="n">
        <v>7.22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HYPERLINK("https://www.defined.fi/sol/38We91Q27uZ1gJccRLt74eeAk9W5Z8e4vWLcZHWMpump?maker=AQcMhwZdwJ3hRwF5tYXZkCUjsrsBM1ot5GBZeKeNUMaY","https://www.defined.fi/sol/38We91Q27uZ1gJccRLt74eeAk9W5Z8e4vWLcZHWMpump?maker=AQcMhwZdwJ3hRwF5tYXZkCUjsrsBM1ot5GBZeKeNUMaY")</f>
        <v/>
      </c>
      <c r="M20">
        <f>HYPERLINK("https://dexscreener.com/solana/38We91Q27uZ1gJccRLt74eeAk9W5Z8e4vWLcZHWMpump?maker=AQcMhwZdwJ3hRwF5tYXZkCUjsrsBM1ot5GBZeKeNUMaY","https://dexscreener.com/solana/38We91Q27uZ1gJccRLt74eeAk9W5Z8e4vWLcZHWMpump?maker=AQcMhwZdwJ3hRwF5tYXZkCUjsrsBM1ot5GBZeKeNUMaY")</f>
        <v/>
      </c>
    </row>
    <row r="21">
      <c r="A21" t="inlineStr">
        <is>
          <t>9GpthvTPDpN19HeyvExoyazRhtq3agtg2nbcS7Topump</t>
        </is>
      </c>
      <c r="B21" t="inlineStr">
        <is>
          <t>bing</t>
        </is>
      </c>
      <c r="C21" t="n">
        <v>2</v>
      </c>
      <c r="D21" t="n">
        <v>5.32</v>
      </c>
      <c r="E21" t="n">
        <v>1.15</v>
      </c>
      <c r="F21" t="n">
        <v>4.62</v>
      </c>
      <c r="G21" t="n">
        <v>9.93</v>
      </c>
      <c r="H21" t="n">
        <v>3</v>
      </c>
      <c r="I21" t="n">
        <v>2</v>
      </c>
      <c r="J21" t="n">
        <v>-1</v>
      </c>
      <c r="K21" t="n">
        <v>-1</v>
      </c>
      <c r="L21">
        <f>HYPERLINK("https://www.defined.fi/sol/9GpthvTPDpN19HeyvExoyazRhtq3agtg2nbcS7Topump?maker=AQcMhwZdwJ3hRwF5tYXZkCUjsrsBM1ot5GBZeKeNUMaY","https://www.defined.fi/sol/9GpthvTPDpN19HeyvExoyazRhtq3agtg2nbcS7Topump?maker=AQcMhwZdwJ3hRwF5tYXZkCUjsrsBM1ot5GBZeKeNUMaY")</f>
        <v/>
      </c>
      <c r="M21">
        <f>HYPERLINK("https://dexscreener.com/solana/9GpthvTPDpN19HeyvExoyazRhtq3agtg2nbcS7Topump?maker=AQcMhwZdwJ3hRwF5tYXZkCUjsrsBM1ot5GBZeKeNUMaY","https://dexscreener.com/solana/9GpthvTPDpN19HeyvExoyazRhtq3agtg2nbcS7Topump?maker=AQcMhwZdwJ3hRwF5tYXZkCUjsrsBM1ot5GBZeKeNUMaY")</f>
        <v/>
      </c>
    </row>
    <row r="22">
      <c r="A22" t="inlineStr">
        <is>
          <t>2GFih3WJViP4rs2g4i44N39Qkhe4ZQkVCue7cer197oA</t>
        </is>
      </c>
      <c r="B22" t="inlineStr">
        <is>
          <t>DOLAN</t>
        </is>
      </c>
      <c r="C22" t="n">
        <v>2</v>
      </c>
      <c r="D22" t="n">
        <v>2.84</v>
      </c>
      <c r="E22" t="n">
        <v>1.45</v>
      </c>
      <c r="F22" t="n">
        <v>1.96</v>
      </c>
      <c r="G22" t="n">
        <v>4.8</v>
      </c>
      <c r="H22" t="n">
        <v>1</v>
      </c>
      <c r="I22" t="n">
        <v>2</v>
      </c>
      <c r="J22" t="n">
        <v>-1</v>
      </c>
      <c r="K22" t="n">
        <v>-1</v>
      </c>
      <c r="L22">
        <f>HYPERLINK("https://www.defined.fi/sol/2GFih3WJViP4rs2g4i44N39Qkhe4ZQkVCue7cer197oA?maker=AQcMhwZdwJ3hRwF5tYXZkCUjsrsBM1ot5GBZeKeNUMaY","https://www.defined.fi/sol/2GFih3WJViP4rs2g4i44N39Qkhe4ZQkVCue7cer197oA?maker=AQcMhwZdwJ3hRwF5tYXZkCUjsrsBM1ot5GBZeKeNUMaY")</f>
        <v/>
      </c>
      <c r="M22">
        <f>HYPERLINK("https://dexscreener.com/solana/2GFih3WJViP4rs2g4i44N39Qkhe4ZQkVCue7cer197oA?maker=AQcMhwZdwJ3hRwF5tYXZkCUjsrsBM1ot5GBZeKeNUMaY","https://dexscreener.com/solana/2GFih3WJViP4rs2g4i44N39Qkhe4ZQkVCue7cer197oA?maker=AQcMhwZdwJ3hRwF5tYXZkCUjsrsBM1ot5GBZeKeNUMaY")</f>
        <v/>
      </c>
    </row>
    <row r="23">
      <c r="A23" t="inlineStr">
        <is>
          <t>C1yPPzxMC5K7vmRK5Kvg7Vy6t19NsmViwL8BFDUKpump</t>
        </is>
      </c>
      <c r="B23" t="inlineStr">
        <is>
          <t>CUM</t>
        </is>
      </c>
      <c r="C23" t="n">
        <v>2</v>
      </c>
      <c r="D23" t="n">
        <v>-0.437</v>
      </c>
      <c r="E23" t="n">
        <v>-1</v>
      </c>
      <c r="F23" t="n">
        <v>1.21</v>
      </c>
      <c r="G23" t="n">
        <v>0.777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HYPERLINK("https://www.defined.fi/sol/C1yPPzxMC5K7vmRK5Kvg7Vy6t19NsmViwL8BFDUKpump?maker=AQcMhwZdwJ3hRwF5tYXZkCUjsrsBM1ot5GBZeKeNUMaY","https://www.defined.fi/sol/C1yPPzxMC5K7vmRK5Kvg7Vy6t19NsmViwL8BFDUKpump?maker=AQcMhwZdwJ3hRwF5tYXZkCUjsrsBM1ot5GBZeKeNUMaY")</f>
        <v/>
      </c>
      <c r="M23">
        <f>HYPERLINK("https://dexscreener.com/solana/C1yPPzxMC5K7vmRK5Kvg7Vy6t19NsmViwL8BFDUKpump?maker=AQcMhwZdwJ3hRwF5tYXZkCUjsrsBM1ot5GBZeKeNUMaY","https://dexscreener.com/solana/C1yPPzxMC5K7vmRK5Kvg7Vy6t19NsmViwL8BFDUKpump?maker=AQcMhwZdwJ3hRwF5tYXZkCUjsrsBM1ot5GBZeKeNUMaY")</f>
        <v/>
      </c>
    </row>
    <row r="24">
      <c r="A24" t="inlineStr">
        <is>
          <t>CApfd6NrWNQSq31VMBW4CVARtDAF8GEnvrhvkmLLpump</t>
        </is>
      </c>
      <c r="B24" t="inlineStr">
        <is>
          <t>NOAH</t>
        </is>
      </c>
      <c r="C24" t="n">
        <v>2</v>
      </c>
      <c r="D24" t="n">
        <v>-0.201</v>
      </c>
      <c r="E24" t="n">
        <v>-1</v>
      </c>
      <c r="F24" t="n">
        <v>1.12</v>
      </c>
      <c r="G24" t="n">
        <v>0.919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HYPERLINK("https://www.defined.fi/sol/CApfd6NrWNQSq31VMBW4CVARtDAF8GEnvrhvkmLLpump?maker=AQcMhwZdwJ3hRwF5tYXZkCUjsrsBM1ot5GBZeKeNUMaY","https://www.defined.fi/sol/CApfd6NrWNQSq31VMBW4CVARtDAF8GEnvrhvkmLLpump?maker=AQcMhwZdwJ3hRwF5tYXZkCUjsrsBM1ot5GBZeKeNUMaY")</f>
        <v/>
      </c>
      <c r="M24">
        <f>HYPERLINK("https://dexscreener.com/solana/CApfd6NrWNQSq31VMBW4CVARtDAF8GEnvrhvkmLLpump?maker=AQcMhwZdwJ3hRwF5tYXZkCUjsrsBM1ot5GBZeKeNUMaY","https://dexscreener.com/solana/CApfd6NrWNQSq31VMBW4CVARtDAF8GEnvrhvkmLLpump?maker=AQcMhwZdwJ3hRwF5tYXZkCUjsrsBM1ot5GBZeKeNUMaY")</f>
        <v/>
      </c>
    </row>
    <row r="25">
      <c r="A25" t="inlineStr">
        <is>
          <t>BAtTLiRpjBy7usTFuScrVdrQbFwnW5B1Nfatwi3epump</t>
        </is>
      </c>
      <c r="B25" t="inlineStr">
        <is>
          <t>ATM</t>
        </is>
      </c>
      <c r="C25" t="n">
        <v>2</v>
      </c>
      <c r="D25" t="n">
        <v>-1.63</v>
      </c>
      <c r="E25" t="n">
        <v>-1</v>
      </c>
      <c r="F25" t="n">
        <v>2.83</v>
      </c>
      <c r="G25" t="n">
        <v>1.2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HYPERLINK("https://www.defined.fi/sol/BAtTLiRpjBy7usTFuScrVdrQbFwnW5B1Nfatwi3epump?maker=AQcMhwZdwJ3hRwF5tYXZkCUjsrsBM1ot5GBZeKeNUMaY","https://www.defined.fi/sol/BAtTLiRpjBy7usTFuScrVdrQbFwnW5B1Nfatwi3epump?maker=AQcMhwZdwJ3hRwF5tYXZkCUjsrsBM1ot5GBZeKeNUMaY")</f>
        <v/>
      </c>
      <c r="M25">
        <f>HYPERLINK("https://dexscreener.com/solana/BAtTLiRpjBy7usTFuScrVdrQbFwnW5B1Nfatwi3epump?maker=AQcMhwZdwJ3hRwF5tYXZkCUjsrsBM1ot5GBZeKeNUMaY","https://dexscreener.com/solana/BAtTLiRpjBy7usTFuScrVdrQbFwnW5B1Nfatwi3epump?maker=AQcMhwZdwJ3hRwF5tYXZkCUjsrsBM1ot5GBZeKeNUMaY")</f>
        <v/>
      </c>
    </row>
    <row r="26">
      <c r="A26" t="inlineStr">
        <is>
          <t>FSCp2pXXYf5SSNvSt4BdKqFN4Ko3Mqk9uL4QPEjEpump</t>
        </is>
      </c>
      <c r="B26" t="inlineStr">
        <is>
          <t>RHMC</t>
        </is>
      </c>
      <c r="C26" t="n">
        <v>2</v>
      </c>
      <c r="D26" t="n">
        <v>-2.99</v>
      </c>
      <c r="E26" t="n">
        <v>-0.5</v>
      </c>
      <c r="F26" t="n">
        <v>5.96</v>
      </c>
      <c r="G26" t="n">
        <v>2.96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HYPERLINK("https://www.defined.fi/sol/FSCp2pXXYf5SSNvSt4BdKqFN4Ko3Mqk9uL4QPEjEpump?maker=AQcMhwZdwJ3hRwF5tYXZkCUjsrsBM1ot5GBZeKeNUMaY","https://www.defined.fi/sol/FSCp2pXXYf5SSNvSt4BdKqFN4Ko3Mqk9uL4QPEjEpump?maker=AQcMhwZdwJ3hRwF5tYXZkCUjsrsBM1ot5GBZeKeNUMaY")</f>
        <v/>
      </c>
      <c r="M26">
        <f>HYPERLINK("https://dexscreener.com/solana/FSCp2pXXYf5SSNvSt4BdKqFN4Ko3Mqk9uL4QPEjEpump?maker=AQcMhwZdwJ3hRwF5tYXZkCUjsrsBM1ot5GBZeKeNUMaY","https://dexscreener.com/solana/FSCp2pXXYf5SSNvSt4BdKqFN4Ko3Mqk9uL4QPEjEpump?maker=AQcMhwZdwJ3hRwF5tYXZkCUjsrsBM1ot5GBZeKeNUMaY")</f>
        <v/>
      </c>
    </row>
    <row r="27">
      <c r="A27" t="inlineStr">
        <is>
          <t>5jD7e6zR7g777pRwQR44Lewq4KaZBJg6kohvMH2ipump</t>
        </is>
      </c>
      <c r="B27" t="inlineStr">
        <is>
          <t>RWCAT</t>
        </is>
      </c>
      <c r="C27" t="n">
        <v>2</v>
      </c>
      <c r="D27" t="n">
        <v>-2.85</v>
      </c>
      <c r="E27" t="n">
        <v>-1</v>
      </c>
      <c r="F27" t="n">
        <v>4.79</v>
      </c>
      <c r="G27" t="n">
        <v>1.93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HYPERLINK("https://www.defined.fi/sol/5jD7e6zR7g777pRwQR44Lewq4KaZBJg6kohvMH2ipump?maker=AQcMhwZdwJ3hRwF5tYXZkCUjsrsBM1ot5GBZeKeNUMaY","https://www.defined.fi/sol/5jD7e6zR7g777pRwQR44Lewq4KaZBJg6kohvMH2ipump?maker=AQcMhwZdwJ3hRwF5tYXZkCUjsrsBM1ot5GBZeKeNUMaY")</f>
        <v/>
      </c>
      <c r="M27">
        <f>HYPERLINK("https://dexscreener.com/solana/5jD7e6zR7g777pRwQR44Lewq4KaZBJg6kohvMH2ipump?maker=AQcMhwZdwJ3hRwF5tYXZkCUjsrsBM1ot5GBZeKeNUMaY","https://dexscreener.com/solana/5jD7e6zR7g777pRwQR44Lewq4KaZBJg6kohvMH2ipump?maker=AQcMhwZdwJ3hRwF5tYXZkCUjsrsBM1ot5GBZeKeNUMaY")</f>
        <v/>
      </c>
    </row>
    <row r="28">
      <c r="A28" t="inlineStr">
        <is>
          <t>4MaDZZdkhJzghdYaUM4Nb4G9wpKwZL51s5CogWXypump</t>
        </is>
      </c>
      <c r="B28" t="inlineStr">
        <is>
          <t>GENAI</t>
        </is>
      </c>
      <c r="C28" t="n">
        <v>2</v>
      </c>
      <c r="D28" t="n">
        <v>-1.58</v>
      </c>
      <c r="E28" t="n">
        <v>-1</v>
      </c>
      <c r="F28" t="n">
        <v>2.59</v>
      </c>
      <c r="G28" t="n">
        <v>1.01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HYPERLINK("https://www.defined.fi/sol/4MaDZZdkhJzghdYaUM4Nb4G9wpKwZL51s5CogWXypump?maker=AQcMhwZdwJ3hRwF5tYXZkCUjsrsBM1ot5GBZeKeNUMaY","https://www.defined.fi/sol/4MaDZZdkhJzghdYaUM4Nb4G9wpKwZL51s5CogWXypump?maker=AQcMhwZdwJ3hRwF5tYXZkCUjsrsBM1ot5GBZeKeNUMaY")</f>
        <v/>
      </c>
      <c r="M28">
        <f>HYPERLINK("https://dexscreener.com/solana/4MaDZZdkhJzghdYaUM4Nb4G9wpKwZL51s5CogWXypump?maker=AQcMhwZdwJ3hRwF5tYXZkCUjsrsBM1ot5GBZeKeNUMaY","https://dexscreener.com/solana/4MaDZZdkhJzghdYaUM4Nb4G9wpKwZL51s5CogWXypump?maker=AQcMhwZdwJ3hRwF5tYXZkCUjsrsBM1ot5GBZeKeNUMaY")</f>
        <v/>
      </c>
    </row>
    <row r="29">
      <c r="A29" t="inlineStr">
        <is>
          <t>5DAmtkPCQipf4JASgSLGgDiepPaZNe35iBSCyHZi3uR7</t>
        </is>
      </c>
      <c r="B29" t="inlineStr">
        <is>
          <t>PEPE</t>
        </is>
      </c>
      <c r="C29" t="n">
        <v>2</v>
      </c>
      <c r="D29" t="n">
        <v>4.53</v>
      </c>
      <c r="E29" t="n">
        <v>1.47</v>
      </c>
      <c r="F29" t="n">
        <v>3.08</v>
      </c>
      <c r="G29" t="n">
        <v>7.62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HYPERLINK("https://www.defined.fi/sol/5DAmtkPCQipf4JASgSLGgDiepPaZNe35iBSCyHZi3uR7?maker=AQcMhwZdwJ3hRwF5tYXZkCUjsrsBM1ot5GBZeKeNUMaY","https://www.defined.fi/sol/5DAmtkPCQipf4JASgSLGgDiepPaZNe35iBSCyHZi3uR7?maker=AQcMhwZdwJ3hRwF5tYXZkCUjsrsBM1ot5GBZeKeNUMaY")</f>
        <v/>
      </c>
      <c r="M29">
        <f>HYPERLINK("https://dexscreener.com/solana/5DAmtkPCQipf4JASgSLGgDiepPaZNe35iBSCyHZi3uR7?maker=AQcMhwZdwJ3hRwF5tYXZkCUjsrsBM1ot5GBZeKeNUMaY","https://dexscreener.com/solana/5DAmtkPCQipf4JASgSLGgDiepPaZNe35iBSCyHZi3uR7?maker=AQcMhwZdwJ3hRwF5tYXZkCUjsrsBM1ot5GBZeKeNUMaY")</f>
        <v/>
      </c>
    </row>
    <row r="30">
      <c r="A30" t="inlineStr">
        <is>
          <t>HE6C5YKKFUUtNdNkEdwdyh3rVBkJ5RbyWaWkT2skpump</t>
        </is>
      </c>
      <c r="B30" t="inlineStr">
        <is>
          <t>PIKA</t>
        </is>
      </c>
      <c r="C30" t="n">
        <v>3</v>
      </c>
      <c r="D30" t="n">
        <v>0.852</v>
      </c>
      <c r="E30" t="n">
        <v>-1</v>
      </c>
      <c r="F30" t="n">
        <v>2.2</v>
      </c>
      <c r="G30" t="n">
        <v>3.05</v>
      </c>
      <c r="H30" t="n">
        <v>3</v>
      </c>
      <c r="I30" t="n">
        <v>1</v>
      </c>
      <c r="J30" t="n">
        <v>-1</v>
      </c>
      <c r="K30" t="n">
        <v>-1</v>
      </c>
      <c r="L30">
        <f>HYPERLINK("https://www.defined.fi/sol/HE6C5YKKFUUtNdNkEdwdyh3rVBkJ5RbyWaWkT2skpump?maker=AQcMhwZdwJ3hRwF5tYXZkCUjsrsBM1ot5GBZeKeNUMaY","https://www.defined.fi/sol/HE6C5YKKFUUtNdNkEdwdyh3rVBkJ5RbyWaWkT2skpump?maker=AQcMhwZdwJ3hRwF5tYXZkCUjsrsBM1ot5GBZeKeNUMaY")</f>
        <v/>
      </c>
      <c r="M30">
        <f>HYPERLINK("https://dexscreener.com/solana/HE6C5YKKFUUtNdNkEdwdyh3rVBkJ5RbyWaWkT2skpump?maker=AQcMhwZdwJ3hRwF5tYXZkCUjsrsBM1ot5GBZeKeNUMaY","https://dexscreener.com/solana/HE6C5YKKFUUtNdNkEdwdyh3rVBkJ5RbyWaWkT2skpump?maker=AQcMhwZdwJ3hRwF5tYXZkCUjsrsBM1ot5GBZeKeNUMaY")</f>
        <v/>
      </c>
    </row>
    <row r="31">
      <c r="A31" t="inlineStr">
        <is>
          <t>6inAmKeZWhGmT9Xs9m3jg3ZGbp1o1AB7JDYYvUqFpump</t>
        </is>
      </c>
      <c r="B31" t="inlineStr">
        <is>
          <t>MYSTIC</t>
        </is>
      </c>
      <c r="C31" t="n">
        <v>3</v>
      </c>
      <c r="D31" t="n">
        <v>-2.86</v>
      </c>
      <c r="E31" t="n">
        <v>-0.65</v>
      </c>
      <c r="F31" t="n">
        <v>4.41</v>
      </c>
      <c r="G31" t="n">
        <v>1.55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HYPERLINK("https://www.defined.fi/sol/6inAmKeZWhGmT9Xs9m3jg3ZGbp1o1AB7JDYYvUqFpump?maker=AQcMhwZdwJ3hRwF5tYXZkCUjsrsBM1ot5GBZeKeNUMaY","https://www.defined.fi/sol/6inAmKeZWhGmT9Xs9m3jg3ZGbp1o1AB7JDYYvUqFpump?maker=AQcMhwZdwJ3hRwF5tYXZkCUjsrsBM1ot5GBZeKeNUMaY")</f>
        <v/>
      </c>
      <c r="M31">
        <f>HYPERLINK("https://dexscreener.com/solana/6inAmKeZWhGmT9Xs9m3jg3ZGbp1o1AB7JDYYvUqFpump?maker=AQcMhwZdwJ3hRwF5tYXZkCUjsrsBM1ot5GBZeKeNUMaY","https://dexscreener.com/solana/6inAmKeZWhGmT9Xs9m3jg3ZGbp1o1AB7JDYYvUqFpump?maker=AQcMhwZdwJ3hRwF5tYXZkCUjsrsBM1ot5GBZeKeNUMaY")</f>
        <v/>
      </c>
    </row>
    <row r="32">
      <c r="A32" t="inlineStr">
        <is>
          <t>7mJjLdP3kGj3FtHqwfhFKXbV5j3jjEdwPfR9yG8Ppump</t>
        </is>
      </c>
      <c r="B32" t="inlineStr">
        <is>
          <t>Goatse</t>
        </is>
      </c>
      <c r="C32" t="n">
        <v>3</v>
      </c>
      <c r="D32" t="n">
        <v>0.301</v>
      </c>
      <c r="E32" t="n">
        <v>0.07000000000000001</v>
      </c>
      <c r="F32" t="n">
        <v>4.19</v>
      </c>
      <c r="G32" t="n">
        <v>4.49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HYPERLINK("https://www.defined.fi/sol/7mJjLdP3kGj3FtHqwfhFKXbV5j3jjEdwPfR9yG8Ppump?maker=AQcMhwZdwJ3hRwF5tYXZkCUjsrsBM1ot5GBZeKeNUMaY","https://www.defined.fi/sol/7mJjLdP3kGj3FtHqwfhFKXbV5j3jjEdwPfR9yG8Ppump?maker=AQcMhwZdwJ3hRwF5tYXZkCUjsrsBM1ot5GBZeKeNUMaY")</f>
        <v/>
      </c>
      <c r="M32">
        <f>HYPERLINK("https://dexscreener.com/solana/7mJjLdP3kGj3FtHqwfhFKXbV5j3jjEdwPfR9yG8Ppump?maker=AQcMhwZdwJ3hRwF5tYXZkCUjsrsBM1ot5GBZeKeNUMaY","https://dexscreener.com/solana/7mJjLdP3kGj3FtHqwfhFKXbV5j3jjEdwPfR9yG8Ppump?maker=AQcMhwZdwJ3hRwF5tYXZkCUjsrsBM1ot5GBZeKeNUMaY")</f>
        <v/>
      </c>
    </row>
    <row r="33">
      <c r="A33" t="inlineStr">
        <is>
          <t>AV2FGQwm6edpX1istNtJ6Nt2Nfgvr5tjrKM2SSVjpump</t>
        </is>
      </c>
      <c r="B33" t="inlineStr">
        <is>
          <t>built</t>
        </is>
      </c>
      <c r="C33" t="n">
        <v>3</v>
      </c>
      <c r="D33" t="n">
        <v>-0.841</v>
      </c>
      <c r="E33" t="n">
        <v>-0.38</v>
      </c>
      <c r="F33" t="n">
        <v>2.22</v>
      </c>
      <c r="G33" t="n">
        <v>1.38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HYPERLINK("https://www.defined.fi/sol/AV2FGQwm6edpX1istNtJ6Nt2Nfgvr5tjrKM2SSVjpump?maker=AQcMhwZdwJ3hRwF5tYXZkCUjsrsBM1ot5GBZeKeNUMaY","https://www.defined.fi/sol/AV2FGQwm6edpX1istNtJ6Nt2Nfgvr5tjrKM2SSVjpump?maker=AQcMhwZdwJ3hRwF5tYXZkCUjsrsBM1ot5GBZeKeNUMaY")</f>
        <v/>
      </c>
      <c r="M33">
        <f>HYPERLINK("https://dexscreener.com/solana/AV2FGQwm6edpX1istNtJ6Nt2Nfgvr5tjrKM2SSVjpump?maker=AQcMhwZdwJ3hRwF5tYXZkCUjsrsBM1ot5GBZeKeNUMaY","https://dexscreener.com/solana/AV2FGQwm6edpX1istNtJ6Nt2Nfgvr5tjrKM2SSVjpump?maker=AQcMhwZdwJ3hRwF5tYXZkCUjsrsBM1ot5GBZeKeNUMaY")</f>
        <v/>
      </c>
    </row>
    <row r="34">
      <c r="A34" t="inlineStr">
        <is>
          <t>F2cx6Yes8kpPXYAhB2i7gt1uHH1QCuoadpKSdssRpump</t>
        </is>
      </c>
      <c r="B34" t="inlineStr">
        <is>
          <t>NEBULA</t>
        </is>
      </c>
      <c r="C34" t="n">
        <v>3</v>
      </c>
      <c r="D34" t="n">
        <v>0.201</v>
      </c>
      <c r="E34" t="n">
        <v>0.09</v>
      </c>
      <c r="F34" t="n">
        <v>2.14</v>
      </c>
      <c r="G34" t="n">
        <v>2.34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HYPERLINK("https://www.defined.fi/sol/F2cx6Yes8kpPXYAhB2i7gt1uHH1QCuoadpKSdssRpump?maker=AQcMhwZdwJ3hRwF5tYXZkCUjsrsBM1ot5GBZeKeNUMaY","https://www.defined.fi/sol/F2cx6Yes8kpPXYAhB2i7gt1uHH1QCuoadpKSdssRpump?maker=AQcMhwZdwJ3hRwF5tYXZkCUjsrsBM1ot5GBZeKeNUMaY")</f>
        <v/>
      </c>
      <c r="M34">
        <f>HYPERLINK("https://dexscreener.com/solana/F2cx6Yes8kpPXYAhB2i7gt1uHH1QCuoadpKSdssRpump?maker=AQcMhwZdwJ3hRwF5tYXZkCUjsrsBM1ot5GBZeKeNUMaY","https://dexscreener.com/solana/F2cx6Yes8kpPXYAhB2i7gt1uHH1QCuoadpKSdssRpump?maker=AQcMhwZdwJ3hRwF5tYXZkCUjsrsBM1ot5GBZeKeNUMaY")</f>
        <v/>
      </c>
    </row>
    <row r="35">
      <c r="A35" t="inlineStr">
        <is>
          <t>BSq8KZwe8fDWkcupNxFL9Rhx7fkrGj8U5kFbppftpump</t>
        </is>
      </c>
      <c r="B35" t="inlineStr">
        <is>
          <t>HAHA</t>
        </is>
      </c>
      <c r="C35" t="n">
        <v>3</v>
      </c>
      <c r="D35" t="n">
        <v>-0.493</v>
      </c>
      <c r="E35" t="n">
        <v>-1</v>
      </c>
      <c r="F35" t="n">
        <v>2.71</v>
      </c>
      <c r="G35" t="n">
        <v>2.22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HYPERLINK("https://www.defined.fi/sol/BSq8KZwe8fDWkcupNxFL9Rhx7fkrGj8U5kFbppftpump?maker=AQcMhwZdwJ3hRwF5tYXZkCUjsrsBM1ot5GBZeKeNUMaY","https://www.defined.fi/sol/BSq8KZwe8fDWkcupNxFL9Rhx7fkrGj8U5kFbppftpump?maker=AQcMhwZdwJ3hRwF5tYXZkCUjsrsBM1ot5GBZeKeNUMaY")</f>
        <v/>
      </c>
      <c r="M35">
        <f>HYPERLINK("https://dexscreener.com/solana/BSq8KZwe8fDWkcupNxFL9Rhx7fkrGj8U5kFbppftpump?maker=AQcMhwZdwJ3hRwF5tYXZkCUjsrsBM1ot5GBZeKeNUMaY","https://dexscreener.com/solana/BSq8KZwe8fDWkcupNxFL9Rhx7fkrGj8U5kFbppftpump?maker=AQcMhwZdwJ3hRwF5tYXZkCUjsrsBM1ot5GBZeKeNUMaY")</f>
        <v/>
      </c>
    </row>
    <row r="36">
      <c r="A36" t="inlineStr">
        <is>
          <t>AhPo2fs5cfUyDhG7cvR67wwKg9UeFsF7mng368EB4oCn</t>
        </is>
      </c>
      <c r="B36" t="inlineStr">
        <is>
          <t>APU</t>
        </is>
      </c>
      <c r="C36" t="n">
        <v>3</v>
      </c>
      <c r="D36" t="n">
        <v>-0.247</v>
      </c>
      <c r="E36" t="n">
        <v>-0.1</v>
      </c>
      <c r="F36" t="n">
        <v>2.43</v>
      </c>
      <c r="G36" t="n">
        <v>2.19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HYPERLINK("https://www.defined.fi/sol/AhPo2fs5cfUyDhG7cvR67wwKg9UeFsF7mng368EB4oCn?maker=AQcMhwZdwJ3hRwF5tYXZkCUjsrsBM1ot5GBZeKeNUMaY","https://www.defined.fi/sol/AhPo2fs5cfUyDhG7cvR67wwKg9UeFsF7mng368EB4oCn?maker=AQcMhwZdwJ3hRwF5tYXZkCUjsrsBM1ot5GBZeKeNUMaY")</f>
        <v/>
      </c>
      <c r="M36">
        <f>HYPERLINK("https://dexscreener.com/solana/AhPo2fs5cfUyDhG7cvR67wwKg9UeFsF7mng368EB4oCn?maker=AQcMhwZdwJ3hRwF5tYXZkCUjsrsBM1ot5GBZeKeNUMaY","https://dexscreener.com/solana/AhPo2fs5cfUyDhG7cvR67wwKg9UeFsF7mng368EB4oCn?maker=AQcMhwZdwJ3hRwF5tYXZkCUjsrsBM1ot5GBZeKeNUMaY")</f>
        <v/>
      </c>
    </row>
    <row r="37">
      <c r="A37" t="inlineStr">
        <is>
          <t>HTEgogR84qGaGybcZFYQEcPDmwzQwVAKEkdGzMv5pump</t>
        </is>
      </c>
      <c r="B37" t="inlineStr">
        <is>
          <t>Choice</t>
        </is>
      </c>
      <c r="C37" t="n">
        <v>4</v>
      </c>
      <c r="D37" t="n">
        <v>-0.241</v>
      </c>
      <c r="E37" t="n">
        <v>-1</v>
      </c>
      <c r="F37" t="n">
        <v>0.83</v>
      </c>
      <c r="G37" t="n">
        <v>0.589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HYPERLINK("https://www.defined.fi/sol/HTEgogR84qGaGybcZFYQEcPDmwzQwVAKEkdGzMv5pump?maker=AQcMhwZdwJ3hRwF5tYXZkCUjsrsBM1ot5GBZeKeNUMaY","https://www.defined.fi/sol/HTEgogR84qGaGybcZFYQEcPDmwzQwVAKEkdGzMv5pump?maker=AQcMhwZdwJ3hRwF5tYXZkCUjsrsBM1ot5GBZeKeNUMaY")</f>
        <v/>
      </c>
      <c r="M37">
        <f>HYPERLINK("https://dexscreener.com/solana/HTEgogR84qGaGybcZFYQEcPDmwzQwVAKEkdGzMv5pump?maker=AQcMhwZdwJ3hRwF5tYXZkCUjsrsBM1ot5GBZeKeNUMaY","https://dexscreener.com/solana/HTEgogR84qGaGybcZFYQEcPDmwzQwVAKEkdGzMv5pump?maker=AQcMhwZdwJ3hRwF5tYXZkCUjsrsBM1ot5GBZeKeNUMaY")</f>
        <v/>
      </c>
    </row>
    <row r="38">
      <c r="A38" t="inlineStr">
        <is>
          <t>HAYgM4yFwQWzL2cVKtXn3Jh8UjhcF7ScpZ5kCQxvpump</t>
        </is>
      </c>
      <c r="B38" t="inlineStr">
        <is>
          <t>BYD</t>
        </is>
      </c>
      <c r="C38" t="n">
        <v>4</v>
      </c>
      <c r="D38" t="n">
        <v>0.224</v>
      </c>
      <c r="E38" t="n">
        <v>-1</v>
      </c>
      <c r="F38" t="n">
        <v>2.64</v>
      </c>
      <c r="G38" t="n">
        <v>2.86</v>
      </c>
      <c r="H38" t="n">
        <v>3</v>
      </c>
      <c r="I38" t="n">
        <v>2</v>
      </c>
      <c r="J38" t="n">
        <v>-1</v>
      </c>
      <c r="K38" t="n">
        <v>-1</v>
      </c>
      <c r="L38">
        <f>HYPERLINK("https://www.defined.fi/sol/HAYgM4yFwQWzL2cVKtXn3Jh8UjhcF7ScpZ5kCQxvpump?maker=AQcMhwZdwJ3hRwF5tYXZkCUjsrsBM1ot5GBZeKeNUMaY","https://www.defined.fi/sol/HAYgM4yFwQWzL2cVKtXn3Jh8UjhcF7ScpZ5kCQxvpump?maker=AQcMhwZdwJ3hRwF5tYXZkCUjsrsBM1ot5GBZeKeNUMaY")</f>
        <v/>
      </c>
      <c r="M38">
        <f>HYPERLINK("https://dexscreener.com/solana/HAYgM4yFwQWzL2cVKtXn3Jh8UjhcF7ScpZ5kCQxvpump?maker=AQcMhwZdwJ3hRwF5tYXZkCUjsrsBM1ot5GBZeKeNUMaY","https://dexscreener.com/solana/HAYgM4yFwQWzL2cVKtXn3Jh8UjhcF7ScpZ5kCQxvpump?maker=AQcMhwZdwJ3hRwF5tYXZkCUjsrsBM1ot5GBZeKeNUMaY")</f>
        <v/>
      </c>
    </row>
    <row r="39">
      <c r="A39" t="inlineStr">
        <is>
          <t>gLJbqLvfZFtpJMwUE67DHqyGLruPBv8csS5Fnwypump</t>
        </is>
      </c>
      <c r="B39" t="inlineStr">
        <is>
          <t>AIS</t>
        </is>
      </c>
      <c r="C39" t="n">
        <v>4</v>
      </c>
      <c r="D39" t="n">
        <v>-0.83</v>
      </c>
      <c r="E39" t="n">
        <v>-1</v>
      </c>
      <c r="F39" t="n">
        <v>1.91</v>
      </c>
      <c r="G39" t="n">
        <v>1.08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HYPERLINK("https://www.defined.fi/sol/gLJbqLvfZFtpJMwUE67DHqyGLruPBv8csS5Fnwypump?maker=AQcMhwZdwJ3hRwF5tYXZkCUjsrsBM1ot5GBZeKeNUMaY","https://www.defined.fi/sol/gLJbqLvfZFtpJMwUE67DHqyGLruPBv8csS5Fnwypump?maker=AQcMhwZdwJ3hRwF5tYXZkCUjsrsBM1ot5GBZeKeNUMaY")</f>
        <v/>
      </c>
      <c r="M39">
        <f>HYPERLINK("https://dexscreener.com/solana/gLJbqLvfZFtpJMwUE67DHqyGLruPBv8csS5Fnwypump?maker=AQcMhwZdwJ3hRwF5tYXZkCUjsrsBM1ot5GBZeKeNUMaY","https://dexscreener.com/solana/gLJbqLvfZFtpJMwUE67DHqyGLruPBv8csS5Fnwypump?maker=AQcMhwZdwJ3hRwF5tYXZkCUjsrsBM1ot5GBZeKeNUMaY")</f>
        <v/>
      </c>
    </row>
    <row r="40">
      <c r="A40" t="inlineStr">
        <is>
          <t>31ec4hNNKBC3XWaVkKV6nMyxhQjfnQCyrrbLyhbwpump</t>
        </is>
      </c>
      <c r="B40" t="inlineStr">
        <is>
          <t>LMFAO</t>
        </is>
      </c>
      <c r="C40" t="n">
        <v>4</v>
      </c>
      <c r="D40" t="n">
        <v>-0.31</v>
      </c>
      <c r="E40" t="n">
        <v>-1</v>
      </c>
      <c r="F40" t="n">
        <v>1.53</v>
      </c>
      <c r="G40" t="n">
        <v>1.22</v>
      </c>
      <c r="H40" t="n">
        <v>3</v>
      </c>
      <c r="I40" t="n">
        <v>1</v>
      </c>
      <c r="J40" t="n">
        <v>-1</v>
      </c>
      <c r="K40" t="n">
        <v>-1</v>
      </c>
      <c r="L40">
        <f>HYPERLINK("https://www.defined.fi/sol/31ec4hNNKBC3XWaVkKV6nMyxhQjfnQCyrrbLyhbwpump?maker=AQcMhwZdwJ3hRwF5tYXZkCUjsrsBM1ot5GBZeKeNUMaY","https://www.defined.fi/sol/31ec4hNNKBC3XWaVkKV6nMyxhQjfnQCyrrbLyhbwpump?maker=AQcMhwZdwJ3hRwF5tYXZkCUjsrsBM1ot5GBZeKeNUMaY")</f>
        <v/>
      </c>
      <c r="M40">
        <f>HYPERLINK("https://dexscreener.com/solana/31ec4hNNKBC3XWaVkKV6nMyxhQjfnQCyrrbLyhbwpump?maker=AQcMhwZdwJ3hRwF5tYXZkCUjsrsBM1ot5GBZeKeNUMaY","https://dexscreener.com/solana/31ec4hNNKBC3XWaVkKV6nMyxhQjfnQCyrrbLyhbwpump?maker=AQcMhwZdwJ3hRwF5tYXZkCUjsrsBM1ot5GBZeKeNUMaY")</f>
        <v/>
      </c>
    </row>
    <row r="41">
      <c r="A41" t="inlineStr">
        <is>
          <t>8LqBfLdvZHbcmFXwnpwjyAyXFfRsbWkrUDnuXNbgpump</t>
        </is>
      </c>
      <c r="B41" t="inlineStr">
        <is>
          <t>ansemAI</t>
        </is>
      </c>
      <c r="C41" t="n">
        <v>4</v>
      </c>
      <c r="D41" t="n">
        <v>-0.35</v>
      </c>
      <c r="E41" t="n">
        <v>-1</v>
      </c>
      <c r="F41" t="n">
        <v>0.864</v>
      </c>
      <c r="G41" t="n">
        <v>0.514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HYPERLINK("https://www.defined.fi/sol/8LqBfLdvZHbcmFXwnpwjyAyXFfRsbWkrUDnuXNbgpump?maker=AQcMhwZdwJ3hRwF5tYXZkCUjsrsBM1ot5GBZeKeNUMaY","https://www.defined.fi/sol/8LqBfLdvZHbcmFXwnpwjyAyXFfRsbWkrUDnuXNbgpump?maker=AQcMhwZdwJ3hRwF5tYXZkCUjsrsBM1ot5GBZeKeNUMaY")</f>
        <v/>
      </c>
      <c r="M41">
        <f>HYPERLINK("https://dexscreener.com/solana/8LqBfLdvZHbcmFXwnpwjyAyXFfRsbWkrUDnuXNbgpump?maker=AQcMhwZdwJ3hRwF5tYXZkCUjsrsBM1ot5GBZeKeNUMaY","https://dexscreener.com/solana/8LqBfLdvZHbcmFXwnpwjyAyXFfRsbWkrUDnuXNbgpump?maker=AQcMhwZdwJ3hRwF5tYXZkCUjsrsBM1ot5GBZeKeNUMaY")</f>
        <v/>
      </c>
    </row>
    <row r="42">
      <c r="A42" t="inlineStr">
        <is>
          <t>CjdXatVsZdPp9G5DmLLCLxLrjnhoHGZEhTYm6Feipump</t>
        </is>
      </c>
      <c r="B42" t="inlineStr">
        <is>
          <t>CHADGPT</t>
        </is>
      </c>
      <c r="C42" t="n">
        <v>4</v>
      </c>
      <c r="D42" t="n">
        <v>-0.668</v>
      </c>
      <c r="E42" t="n">
        <v>-1</v>
      </c>
      <c r="F42" t="n">
        <v>1.64</v>
      </c>
      <c r="G42" t="n">
        <v>0.968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HYPERLINK("https://www.defined.fi/sol/CjdXatVsZdPp9G5DmLLCLxLrjnhoHGZEhTYm6Feipump?maker=AQcMhwZdwJ3hRwF5tYXZkCUjsrsBM1ot5GBZeKeNUMaY","https://www.defined.fi/sol/CjdXatVsZdPp9G5DmLLCLxLrjnhoHGZEhTYm6Feipump?maker=AQcMhwZdwJ3hRwF5tYXZkCUjsrsBM1ot5GBZeKeNUMaY")</f>
        <v/>
      </c>
      <c r="M42">
        <f>HYPERLINK("https://dexscreener.com/solana/CjdXatVsZdPp9G5DmLLCLxLrjnhoHGZEhTYm6Feipump?maker=AQcMhwZdwJ3hRwF5tYXZkCUjsrsBM1ot5GBZeKeNUMaY","https://dexscreener.com/solana/CjdXatVsZdPp9G5DmLLCLxLrjnhoHGZEhTYm6Feipump?maker=AQcMhwZdwJ3hRwF5tYXZkCUjsrsBM1ot5GBZeKeNUMaY")</f>
        <v/>
      </c>
    </row>
    <row r="43">
      <c r="A43" t="inlineStr">
        <is>
          <t>5mu9UPjkoJvwscHR95yKqzrX57gvLdGf4YREdgQcpump</t>
        </is>
      </c>
      <c r="B43" t="inlineStr">
        <is>
          <t>cat</t>
        </is>
      </c>
      <c r="C43" t="n">
        <v>4</v>
      </c>
      <c r="D43" t="n">
        <v>-0.259</v>
      </c>
      <c r="E43" t="n">
        <v>-1</v>
      </c>
      <c r="F43" t="n">
        <v>1.95</v>
      </c>
      <c r="G43" t="n">
        <v>1.69</v>
      </c>
      <c r="H43" t="n">
        <v>1</v>
      </c>
      <c r="I43" t="n">
        <v>2</v>
      </c>
      <c r="J43" t="n">
        <v>-1</v>
      </c>
      <c r="K43" t="n">
        <v>-1</v>
      </c>
      <c r="L43">
        <f>HYPERLINK("https://www.defined.fi/sol/5mu9UPjkoJvwscHR95yKqzrX57gvLdGf4YREdgQcpump?maker=AQcMhwZdwJ3hRwF5tYXZkCUjsrsBM1ot5GBZeKeNUMaY","https://www.defined.fi/sol/5mu9UPjkoJvwscHR95yKqzrX57gvLdGf4YREdgQcpump?maker=AQcMhwZdwJ3hRwF5tYXZkCUjsrsBM1ot5GBZeKeNUMaY")</f>
        <v/>
      </c>
      <c r="M43">
        <f>HYPERLINK("https://dexscreener.com/solana/5mu9UPjkoJvwscHR95yKqzrX57gvLdGf4YREdgQcpump?maker=AQcMhwZdwJ3hRwF5tYXZkCUjsrsBM1ot5GBZeKeNUMaY","https://dexscreener.com/solana/5mu9UPjkoJvwscHR95yKqzrX57gvLdGf4YREdgQcpump?maker=AQcMhwZdwJ3hRwF5tYXZkCUjsrsBM1ot5GBZeKeNUMaY")</f>
        <v/>
      </c>
    </row>
    <row r="44">
      <c r="A44" t="inlineStr">
        <is>
          <t>BqJyEmXDw6oGQLzHM6MsBZjpip6BRe1MyeZJAfK8pump</t>
        </is>
      </c>
      <c r="B44" t="inlineStr">
        <is>
          <t>VOTE</t>
        </is>
      </c>
      <c r="C44" t="n">
        <v>4</v>
      </c>
      <c r="D44" t="n">
        <v>-1.76</v>
      </c>
      <c r="E44" t="n">
        <v>-0.46</v>
      </c>
      <c r="F44" t="n">
        <v>3.83</v>
      </c>
      <c r="G44" t="n">
        <v>2.07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HYPERLINK("https://www.defined.fi/sol/BqJyEmXDw6oGQLzHM6MsBZjpip6BRe1MyeZJAfK8pump?maker=AQcMhwZdwJ3hRwF5tYXZkCUjsrsBM1ot5GBZeKeNUMaY","https://www.defined.fi/sol/BqJyEmXDw6oGQLzHM6MsBZjpip6BRe1MyeZJAfK8pump?maker=AQcMhwZdwJ3hRwF5tYXZkCUjsrsBM1ot5GBZeKeNUMaY")</f>
        <v/>
      </c>
      <c r="M44">
        <f>HYPERLINK("https://dexscreener.com/solana/BqJyEmXDw6oGQLzHM6MsBZjpip6BRe1MyeZJAfK8pump?maker=AQcMhwZdwJ3hRwF5tYXZkCUjsrsBM1ot5GBZeKeNUMaY","https://dexscreener.com/solana/BqJyEmXDw6oGQLzHM6MsBZjpip6BRe1MyeZJAfK8pump?maker=AQcMhwZdwJ3hRwF5tYXZkCUjsrsBM1ot5GBZeKeNUMaY")</f>
        <v/>
      </c>
    </row>
    <row r="45">
      <c r="A45" t="inlineStr">
        <is>
          <t>DPEPsFbcwLhNQP9RWZDCaQUnDtdRjRCAom5gLWa5pump</t>
        </is>
      </c>
      <c r="B45" t="inlineStr">
        <is>
          <t>IOLY</t>
        </is>
      </c>
      <c r="C45" t="n">
        <v>5</v>
      </c>
      <c r="D45" t="n">
        <v>4.25</v>
      </c>
      <c r="E45" t="n">
        <v>0.35</v>
      </c>
      <c r="F45" t="n">
        <v>12.01</v>
      </c>
      <c r="G45" t="n">
        <v>16.26</v>
      </c>
      <c r="H45" t="n">
        <v>2</v>
      </c>
      <c r="I45" t="n">
        <v>3</v>
      </c>
      <c r="J45" t="n">
        <v>-1</v>
      </c>
      <c r="K45" t="n">
        <v>-1</v>
      </c>
      <c r="L45">
        <f>HYPERLINK("https://www.defined.fi/sol/DPEPsFbcwLhNQP9RWZDCaQUnDtdRjRCAom5gLWa5pump?maker=AQcMhwZdwJ3hRwF5tYXZkCUjsrsBM1ot5GBZeKeNUMaY","https://www.defined.fi/sol/DPEPsFbcwLhNQP9RWZDCaQUnDtdRjRCAom5gLWa5pump?maker=AQcMhwZdwJ3hRwF5tYXZkCUjsrsBM1ot5GBZeKeNUMaY")</f>
        <v/>
      </c>
      <c r="M45">
        <f>HYPERLINK("https://dexscreener.com/solana/DPEPsFbcwLhNQP9RWZDCaQUnDtdRjRCAom5gLWa5pump?maker=AQcMhwZdwJ3hRwF5tYXZkCUjsrsBM1ot5GBZeKeNUMaY","https://dexscreener.com/solana/DPEPsFbcwLhNQP9RWZDCaQUnDtdRjRCAom5gLWa5pump?maker=AQcMhwZdwJ3hRwF5tYXZkCUjsrsBM1ot5GBZeKeNUMaY")</f>
        <v/>
      </c>
    </row>
    <row r="46">
      <c r="A46" t="inlineStr">
        <is>
          <t>8bSdRgdBfCpLn3oKpsvS7CawjcuERN1z6RRkD2Jdpump</t>
        </is>
      </c>
      <c r="B46" t="inlineStr">
        <is>
          <t>APE</t>
        </is>
      </c>
      <c r="C46" t="n">
        <v>5</v>
      </c>
      <c r="D46" t="n">
        <v>-0.101</v>
      </c>
      <c r="E46" t="n">
        <v>-1</v>
      </c>
      <c r="F46" t="n">
        <v>0.555</v>
      </c>
      <c r="G46" t="n">
        <v>0.455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HYPERLINK("https://www.defined.fi/sol/8bSdRgdBfCpLn3oKpsvS7CawjcuERN1z6RRkD2Jdpump?maker=AQcMhwZdwJ3hRwF5tYXZkCUjsrsBM1ot5GBZeKeNUMaY","https://www.defined.fi/sol/8bSdRgdBfCpLn3oKpsvS7CawjcuERN1z6RRkD2Jdpump?maker=AQcMhwZdwJ3hRwF5tYXZkCUjsrsBM1ot5GBZeKeNUMaY")</f>
        <v/>
      </c>
      <c r="M46">
        <f>HYPERLINK("https://dexscreener.com/solana/8bSdRgdBfCpLn3oKpsvS7CawjcuERN1z6RRkD2Jdpump?maker=AQcMhwZdwJ3hRwF5tYXZkCUjsrsBM1ot5GBZeKeNUMaY","https://dexscreener.com/solana/8bSdRgdBfCpLn3oKpsvS7CawjcuERN1z6RRkD2Jdpump?maker=AQcMhwZdwJ3hRwF5tYXZkCUjsrsBM1ot5GBZeKeNUMaY")</f>
        <v/>
      </c>
    </row>
    <row r="47">
      <c r="A47" t="inlineStr">
        <is>
          <t>GinMJ3si4kaEHuMRxCKa6Xkp7m4jxm2kreTCSk6Zpump</t>
        </is>
      </c>
      <c r="B47" t="inlineStr">
        <is>
          <t>web</t>
        </is>
      </c>
      <c r="C47" t="n">
        <v>5</v>
      </c>
      <c r="D47" t="n">
        <v>0.211</v>
      </c>
      <c r="E47" t="n">
        <v>-1</v>
      </c>
      <c r="F47" t="n">
        <v>3.12</v>
      </c>
      <c r="G47" t="n">
        <v>3.33</v>
      </c>
      <c r="H47" t="n">
        <v>2</v>
      </c>
      <c r="I47" t="n">
        <v>2</v>
      </c>
      <c r="J47" t="n">
        <v>-1</v>
      </c>
      <c r="K47" t="n">
        <v>-1</v>
      </c>
      <c r="L47">
        <f>HYPERLINK("https://www.defined.fi/sol/GinMJ3si4kaEHuMRxCKa6Xkp7m4jxm2kreTCSk6Zpump?maker=AQcMhwZdwJ3hRwF5tYXZkCUjsrsBM1ot5GBZeKeNUMaY","https://www.defined.fi/sol/GinMJ3si4kaEHuMRxCKa6Xkp7m4jxm2kreTCSk6Zpump?maker=AQcMhwZdwJ3hRwF5tYXZkCUjsrsBM1ot5GBZeKeNUMaY")</f>
        <v/>
      </c>
      <c r="M47">
        <f>HYPERLINK("https://dexscreener.com/solana/GinMJ3si4kaEHuMRxCKa6Xkp7m4jxm2kreTCSk6Zpump?maker=AQcMhwZdwJ3hRwF5tYXZkCUjsrsBM1ot5GBZeKeNUMaY","https://dexscreener.com/solana/GinMJ3si4kaEHuMRxCKa6Xkp7m4jxm2kreTCSk6Zpump?maker=AQcMhwZdwJ3hRwF5tYXZkCUjsrsBM1ot5GBZeKeNUMaY")</f>
        <v/>
      </c>
    </row>
    <row r="48">
      <c r="A48" t="inlineStr">
        <is>
          <t>G1rtn15VPFNa3dTiCNwxBqB3kwCQsdctwhibVEv7oLVb</t>
        </is>
      </c>
      <c r="B48" t="inlineStr">
        <is>
          <t>BT</t>
        </is>
      </c>
      <c r="C48" t="n">
        <v>5</v>
      </c>
      <c r="D48" t="n">
        <v>0.025</v>
      </c>
      <c r="E48" t="n">
        <v>-1</v>
      </c>
      <c r="F48" t="n">
        <v>0.641</v>
      </c>
      <c r="G48" t="n">
        <v>0.666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HYPERLINK("https://www.defined.fi/sol/G1rtn15VPFNa3dTiCNwxBqB3kwCQsdctwhibVEv7oLVb?maker=AQcMhwZdwJ3hRwF5tYXZkCUjsrsBM1ot5GBZeKeNUMaY","https://www.defined.fi/sol/G1rtn15VPFNa3dTiCNwxBqB3kwCQsdctwhibVEv7oLVb?maker=AQcMhwZdwJ3hRwF5tYXZkCUjsrsBM1ot5GBZeKeNUMaY")</f>
        <v/>
      </c>
      <c r="M48">
        <f>HYPERLINK("https://dexscreener.com/solana/G1rtn15VPFNa3dTiCNwxBqB3kwCQsdctwhibVEv7oLVb?maker=AQcMhwZdwJ3hRwF5tYXZkCUjsrsBM1ot5GBZeKeNUMaY","https://dexscreener.com/solana/G1rtn15VPFNa3dTiCNwxBqB3kwCQsdctwhibVEv7oLVb?maker=AQcMhwZdwJ3hRwF5tYXZkCUjsrsBM1ot5GBZeKeNUMaY")</f>
        <v/>
      </c>
    </row>
    <row r="49">
      <c r="A49" t="inlineStr">
        <is>
          <t>EDJEh83Epjcc5gBUsMoVUErkpAKfcE7irmb9kPkqpump</t>
        </is>
      </c>
      <c r="B49" t="inlineStr">
        <is>
          <t>IHET</t>
        </is>
      </c>
      <c r="C49" t="n">
        <v>5</v>
      </c>
      <c r="D49" t="n">
        <v>-4.24</v>
      </c>
      <c r="E49" t="n">
        <v>-0.86</v>
      </c>
      <c r="F49" t="n">
        <v>4.96</v>
      </c>
      <c r="G49" t="n">
        <v>0.716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HYPERLINK("https://www.defined.fi/sol/EDJEh83Epjcc5gBUsMoVUErkpAKfcE7irmb9kPkqpump?maker=AQcMhwZdwJ3hRwF5tYXZkCUjsrsBM1ot5GBZeKeNUMaY","https://www.defined.fi/sol/EDJEh83Epjcc5gBUsMoVUErkpAKfcE7irmb9kPkqpump?maker=AQcMhwZdwJ3hRwF5tYXZkCUjsrsBM1ot5GBZeKeNUMaY")</f>
        <v/>
      </c>
      <c r="M49">
        <f>HYPERLINK("https://dexscreener.com/solana/EDJEh83Epjcc5gBUsMoVUErkpAKfcE7irmb9kPkqpump?maker=AQcMhwZdwJ3hRwF5tYXZkCUjsrsBM1ot5GBZeKeNUMaY","https://dexscreener.com/solana/EDJEh83Epjcc5gBUsMoVUErkpAKfcE7irmb9kPkqpump?maker=AQcMhwZdwJ3hRwF5tYXZkCUjsrsBM1ot5GBZeKeNUMaY")</f>
        <v/>
      </c>
    </row>
    <row r="50">
      <c r="A50" t="inlineStr">
        <is>
          <t>EwS39WUhLQ6gYxisF639bzAimYYRqiAKKf4orK51pump</t>
        </is>
      </c>
      <c r="B50" t="inlineStr">
        <is>
          <t>MONKEY</t>
        </is>
      </c>
      <c r="C50" t="n">
        <v>5</v>
      </c>
      <c r="D50" t="n">
        <v>-2.46</v>
      </c>
      <c r="E50" t="n">
        <v>-1</v>
      </c>
      <c r="F50" t="n">
        <v>3.91</v>
      </c>
      <c r="G50" t="n">
        <v>1.45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HYPERLINK("https://www.defined.fi/sol/EwS39WUhLQ6gYxisF639bzAimYYRqiAKKf4orK51pump?maker=AQcMhwZdwJ3hRwF5tYXZkCUjsrsBM1ot5GBZeKeNUMaY","https://www.defined.fi/sol/EwS39WUhLQ6gYxisF639bzAimYYRqiAKKf4orK51pump?maker=AQcMhwZdwJ3hRwF5tYXZkCUjsrsBM1ot5GBZeKeNUMaY")</f>
        <v/>
      </c>
      <c r="M50">
        <f>HYPERLINK("https://dexscreener.com/solana/EwS39WUhLQ6gYxisF639bzAimYYRqiAKKf4orK51pump?maker=AQcMhwZdwJ3hRwF5tYXZkCUjsrsBM1ot5GBZeKeNUMaY","https://dexscreener.com/solana/EwS39WUhLQ6gYxisF639bzAimYYRqiAKKf4orK51pump?maker=AQcMhwZdwJ3hRwF5tYXZkCUjsrsBM1ot5GBZeKeNUMaY")</f>
        <v/>
      </c>
    </row>
    <row r="51">
      <c r="A51" t="inlineStr">
        <is>
          <t>473gEu9mP7t1gWGBpyCjCzu8uFkNgt319MeTu8Eipump</t>
        </is>
      </c>
      <c r="B51" t="inlineStr">
        <is>
          <t>CA</t>
        </is>
      </c>
      <c r="C51" t="n">
        <v>5</v>
      </c>
      <c r="D51" t="n">
        <v>-0.525</v>
      </c>
      <c r="E51" t="n">
        <v>-1</v>
      </c>
      <c r="F51" t="n">
        <v>1.66</v>
      </c>
      <c r="G51" t="n">
        <v>1.14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HYPERLINK("https://www.defined.fi/sol/473gEu9mP7t1gWGBpyCjCzu8uFkNgt319MeTu8Eipump?maker=AQcMhwZdwJ3hRwF5tYXZkCUjsrsBM1ot5GBZeKeNUMaY","https://www.defined.fi/sol/473gEu9mP7t1gWGBpyCjCzu8uFkNgt319MeTu8Eipump?maker=AQcMhwZdwJ3hRwF5tYXZkCUjsrsBM1ot5GBZeKeNUMaY")</f>
        <v/>
      </c>
      <c r="M51">
        <f>HYPERLINK("https://dexscreener.com/solana/473gEu9mP7t1gWGBpyCjCzu8uFkNgt319MeTu8Eipump?maker=AQcMhwZdwJ3hRwF5tYXZkCUjsrsBM1ot5GBZeKeNUMaY","https://dexscreener.com/solana/473gEu9mP7t1gWGBpyCjCzu8uFkNgt319MeTu8Eipump?maker=AQcMhwZdwJ3hRwF5tYXZkCUjsrsBM1ot5GBZeKeNUMaY")</f>
        <v/>
      </c>
    </row>
    <row r="52">
      <c r="A52" t="inlineStr">
        <is>
          <t>HwsM6Asu1Tbi5zRz9vKai5ApgiSdNeco4B6dZBxipump</t>
        </is>
      </c>
      <c r="B52" t="inlineStr">
        <is>
          <t>PrismX</t>
        </is>
      </c>
      <c r="C52" t="n">
        <v>5</v>
      </c>
      <c r="D52" t="n">
        <v>-0.661</v>
      </c>
      <c r="E52" t="n">
        <v>-1</v>
      </c>
      <c r="F52" t="n">
        <v>2.45</v>
      </c>
      <c r="G52" t="n">
        <v>1.79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HYPERLINK("https://www.defined.fi/sol/HwsM6Asu1Tbi5zRz9vKai5ApgiSdNeco4B6dZBxipump?maker=AQcMhwZdwJ3hRwF5tYXZkCUjsrsBM1ot5GBZeKeNUMaY","https://www.defined.fi/sol/HwsM6Asu1Tbi5zRz9vKai5ApgiSdNeco4B6dZBxipump?maker=AQcMhwZdwJ3hRwF5tYXZkCUjsrsBM1ot5GBZeKeNUMaY")</f>
        <v/>
      </c>
      <c r="M52">
        <f>HYPERLINK("https://dexscreener.com/solana/HwsM6Asu1Tbi5zRz9vKai5ApgiSdNeco4B6dZBxipump?maker=AQcMhwZdwJ3hRwF5tYXZkCUjsrsBM1ot5GBZeKeNUMaY","https://dexscreener.com/solana/HwsM6Asu1Tbi5zRz9vKai5ApgiSdNeco4B6dZBxipump?maker=AQcMhwZdwJ3hRwF5tYXZkCUjsrsBM1ot5GBZeKeNUMaY")</f>
        <v/>
      </c>
    </row>
    <row r="53">
      <c r="A53" t="inlineStr">
        <is>
          <t>GvBaLmENP3iVsWLjMMnRpCJ4Dpqk62uvKXfg8JPVpump</t>
        </is>
      </c>
      <c r="B53" t="inlineStr">
        <is>
          <t>WEAF</t>
        </is>
      </c>
      <c r="C53" t="n">
        <v>5</v>
      </c>
      <c r="D53" t="n">
        <v>0.005</v>
      </c>
      <c r="E53" t="n">
        <v>-1</v>
      </c>
      <c r="F53" t="n">
        <v>1.47</v>
      </c>
      <c r="G53" t="n">
        <v>1.47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HYPERLINK("https://www.defined.fi/sol/GvBaLmENP3iVsWLjMMnRpCJ4Dpqk62uvKXfg8JPVpump?maker=AQcMhwZdwJ3hRwF5tYXZkCUjsrsBM1ot5GBZeKeNUMaY","https://www.defined.fi/sol/GvBaLmENP3iVsWLjMMnRpCJ4Dpqk62uvKXfg8JPVpump?maker=AQcMhwZdwJ3hRwF5tYXZkCUjsrsBM1ot5GBZeKeNUMaY")</f>
        <v/>
      </c>
      <c r="M53">
        <f>HYPERLINK("https://dexscreener.com/solana/GvBaLmENP3iVsWLjMMnRpCJ4Dpqk62uvKXfg8JPVpump?maker=AQcMhwZdwJ3hRwF5tYXZkCUjsrsBM1ot5GBZeKeNUMaY","https://dexscreener.com/solana/GvBaLmENP3iVsWLjMMnRpCJ4Dpqk62uvKXfg8JPVpump?maker=AQcMhwZdwJ3hRwF5tYXZkCUjsrsBM1ot5GBZeKeNUMaY")</f>
        <v/>
      </c>
    </row>
    <row r="54">
      <c r="A54" t="inlineStr">
        <is>
          <t>ZfSBNdSPXkxazGfb6ctdPcvsL6hpJMQfWLYxMzdpump</t>
        </is>
      </c>
      <c r="B54" t="inlineStr">
        <is>
          <t>GOLD</t>
        </is>
      </c>
      <c r="C54" t="n">
        <v>5</v>
      </c>
      <c r="D54" t="n">
        <v>-5.24</v>
      </c>
      <c r="E54" t="n">
        <v>-1</v>
      </c>
      <c r="F54" t="n">
        <v>8.32</v>
      </c>
      <c r="G54" t="n">
        <v>3.08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HYPERLINK("https://www.defined.fi/sol/ZfSBNdSPXkxazGfb6ctdPcvsL6hpJMQfWLYxMzdpump?maker=AQcMhwZdwJ3hRwF5tYXZkCUjsrsBM1ot5GBZeKeNUMaY","https://www.defined.fi/sol/ZfSBNdSPXkxazGfb6ctdPcvsL6hpJMQfWLYxMzdpump?maker=AQcMhwZdwJ3hRwF5tYXZkCUjsrsBM1ot5GBZeKeNUMaY")</f>
        <v/>
      </c>
      <c r="M54">
        <f>HYPERLINK("https://dexscreener.com/solana/ZfSBNdSPXkxazGfb6ctdPcvsL6hpJMQfWLYxMzdpump?maker=AQcMhwZdwJ3hRwF5tYXZkCUjsrsBM1ot5GBZeKeNUMaY","https://dexscreener.com/solana/ZfSBNdSPXkxazGfb6ctdPcvsL6hpJMQfWLYxMzdpump?maker=AQcMhwZdwJ3hRwF5tYXZkCUjsrsBM1ot5GBZeKeNUMaY")</f>
        <v/>
      </c>
    </row>
    <row r="55">
      <c r="A55" t="inlineStr">
        <is>
          <t>Fr73zRBUiYTH9ph9ErgjaHvRzQ58Wsog8gP3kkZZpump</t>
        </is>
      </c>
      <c r="B55" t="inlineStr">
        <is>
          <t>pepi</t>
        </is>
      </c>
      <c r="C55" t="n">
        <v>5</v>
      </c>
      <c r="D55" t="n">
        <v>-0.187</v>
      </c>
      <c r="E55" t="n">
        <v>-1</v>
      </c>
      <c r="F55" t="n">
        <v>2.45</v>
      </c>
      <c r="G55" t="n">
        <v>2.26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HYPERLINK("https://www.defined.fi/sol/Fr73zRBUiYTH9ph9ErgjaHvRzQ58Wsog8gP3kkZZpump?maker=AQcMhwZdwJ3hRwF5tYXZkCUjsrsBM1ot5GBZeKeNUMaY","https://www.defined.fi/sol/Fr73zRBUiYTH9ph9ErgjaHvRzQ58Wsog8gP3kkZZpump?maker=AQcMhwZdwJ3hRwF5tYXZkCUjsrsBM1ot5GBZeKeNUMaY")</f>
        <v/>
      </c>
      <c r="M55">
        <f>HYPERLINK("https://dexscreener.com/solana/Fr73zRBUiYTH9ph9ErgjaHvRzQ58Wsog8gP3kkZZpump?maker=AQcMhwZdwJ3hRwF5tYXZkCUjsrsBM1ot5GBZeKeNUMaY","https://dexscreener.com/solana/Fr73zRBUiYTH9ph9ErgjaHvRzQ58Wsog8gP3kkZZpump?maker=AQcMhwZdwJ3hRwF5tYXZkCUjsrsBM1ot5GBZeKeNUMaY")</f>
        <v/>
      </c>
    </row>
    <row r="56">
      <c r="A56" t="inlineStr">
        <is>
          <t>z3ZvracKiRiACvnqL7FWe9Z3ufx5eGQA7kjDbXbfTED</t>
        </is>
      </c>
      <c r="B56" t="inlineStr">
        <is>
          <t>WIN</t>
        </is>
      </c>
      <c r="C56" t="n">
        <v>5</v>
      </c>
      <c r="D56" t="n">
        <v>-2.37</v>
      </c>
      <c r="E56" t="n">
        <v>-1</v>
      </c>
      <c r="F56" t="n">
        <v>3.37</v>
      </c>
      <c r="G56" t="n">
        <v>0.997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HYPERLINK("https://www.defined.fi/sol/z3ZvracKiRiACvnqL7FWe9Z3ufx5eGQA7kjDbXbfTED?maker=AQcMhwZdwJ3hRwF5tYXZkCUjsrsBM1ot5GBZeKeNUMaY","https://www.defined.fi/sol/z3ZvracKiRiACvnqL7FWe9Z3ufx5eGQA7kjDbXbfTED?maker=AQcMhwZdwJ3hRwF5tYXZkCUjsrsBM1ot5GBZeKeNUMaY")</f>
        <v/>
      </c>
      <c r="M56">
        <f>HYPERLINK("https://dexscreener.com/solana/z3ZvracKiRiACvnqL7FWe9Z3ufx5eGQA7kjDbXbfTED?maker=AQcMhwZdwJ3hRwF5tYXZkCUjsrsBM1ot5GBZeKeNUMaY","https://dexscreener.com/solana/z3ZvracKiRiACvnqL7FWe9Z3ufx5eGQA7kjDbXbfTED?maker=AQcMhwZdwJ3hRwF5tYXZkCUjsrsBM1ot5GBZeKeNUMaY")</f>
        <v/>
      </c>
    </row>
    <row r="57">
      <c r="A57" t="inlineStr">
        <is>
          <t>4j12CcCv7jGnXXzPHyc27RHdh9jPw3Lfvbx85MNrpump</t>
        </is>
      </c>
      <c r="B57" t="inlineStr">
        <is>
          <t>PLAT</t>
        </is>
      </c>
      <c r="C57" t="n">
        <v>5</v>
      </c>
      <c r="D57" t="n">
        <v>5.53</v>
      </c>
      <c r="E57" t="n">
        <v>2.86</v>
      </c>
      <c r="F57" t="n">
        <v>1.93</v>
      </c>
      <c r="G57" t="n">
        <v>7.46</v>
      </c>
      <c r="H57" t="n">
        <v>1</v>
      </c>
      <c r="I57" t="n">
        <v>2</v>
      </c>
      <c r="J57" t="n">
        <v>-1</v>
      </c>
      <c r="K57" t="n">
        <v>-1</v>
      </c>
      <c r="L57">
        <f>HYPERLINK("https://www.defined.fi/sol/4j12CcCv7jGnXXzPHyc27RHdh9jPw3Lfvbx85MNrpump?maker=AQcMhwZdwJ3hRwF5tYXZkCUjsrsBM1ot5GBZeKeNUMaY","https://www.defined.fi/sol/4j12CcCv7jGnXXzPHyc27RHdh9jPw3Lfvbx85MNrpump?maker=AQcMhwZdwJ3hRwF5tYXZkCUjsrsBM1ot5GBZeKeNUMaY")</f>
        <v/>
      </c>
      <c r="M57">
        <f>HYPERLINK("https://dexscreener.com/solana/4j12CcCv7jGnXXzPHyc27RHdh9jPw3Lfvbx85MNrpump?maker=AQcMhwZdwJ3hRwF5tYXZkCUjsrsBM1ot5GBZeKeNUMaY","https://dexscreener.com/solana/4j12CcCv7jGnXXzPHyc27RHdh9jPw3Lfvbx85MNrpump?maker=AQcMhwZdwJ3hRwF5tYXZkCUjsrsBM1ot5GBZeKeNUMaY")</f>
        <v/>
      </c>
    </row>
    <row r="58">
      <c r="A58" t="inlineStr">
        <is>
          <t>5gxX4MGt1PXwzxSYDEYho2nhmiMDqDT5KdMH5eNJpump</t>
        </is>
      </c>
      <c r="B58" t="inlineStr">
        <is>
          <t>SHEEP</t>
        </is>
      </c>
      <c r="C58" t="n">
        <v>5</v>
      </c>
      <c r="D58" t="n">
        <v>-0.33</v>
      </c>
      <c r="E58" t="n">
        <v>-1</v>
      </c>
      <c r="F58" t="n">
        <v>3</v>
      </c>
      <c r="G58" t="n">
        <v>2.67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HYPERLINK("https://www.defined.fi/sol/5gxX4MGt1PXwzxSYDEYho2nhmiMDqDT5KdMH5eNJpump?maker=AQcMhwZdwJ3hRwF5tYXZkCUjsrsBM1ot5GBZeKeNUMaY","https://www.defined.fi/sol/5gxX4MGt1PXwzxSYDEYho2nhmiMDqDT5KdMH5eNJpump?maker=AQcMhwZdwJ3hRwF5tYXZkCUjsrsBM1ot5GBZeKeNUMaY")</f>
        <v/>
      </c>
      <c r="M58">
        <f>HYPERLINK("https://dexscreener.com/solana/5gxX4MGt1PXwzxSYDEYho2nhmiMDqDT5KdMH5eNJpump?maker=AQcMhwZdwJ3hRwF5tYXZkCUjsrsBM1ot5GBZeKeNUMaY","https://dexscreener.com/solana/5gxX4MGt1PXwzxSYDEYho2nhmiMDqDT5KdMH5eNJpump?maker=AQcMhwZdwJ3hRwF5tYXZkCUjsrsBM1ot5GBZeKeNUMaY")</f>
        <v/>
      </c>
    </row>
    <row r="59">
      <c r="A59" t="inlineStr">
        <is>
          <t>4VYqw4taheRVmv2HqyQQiV99boYh6UbKx6zn4Afcpump</t>
        </is>
      </c>
      <c r="B59" t="inlineStr">
        <is>
          <t>AIHM</t>
        </is>
      </c>
      <c r="C59" t="n">
        <v>6</v>
      </c>
      <c r="D59" t="n">
        <v>-0.804</v>
      </c>
      <c r="E59" t="n">
        <v>-1</v>
      </c>
      <c r="F59" t="n">
        <v>2.8</v>
      </c>
      <c r="G59" t="n">
        <v>2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HYPERLINK("https://www.defined.fi/sol/4VYqw4taheRVmv2HqyQQiV99boYh6UbKx6zn4Afcpump?maker=AQcMhwZdwJ3hRwF5tYXZkCUjsrsBM1ot5GBZeKeNUMaY","https://www.defined.fi/sol/4VYqw4taheRVmv2HqyQQiV99boYh6UbKx6zn4Afcpump?maker=AQcMhwZdwJ3hRwF5tYXZkCUjsrsBM1ot5GBZeKeNUMaY")</f>
        <v/>
      </c>
      <c r="M59">
        <f>HYPERLINK("https://dexscreener.com/solana/4VYqw4taheRVmv2HqyQQiV99boYh6UbKx6zn4Afcpump?maker=AQcMhwZdwJ3hRwF5tYXZkCUjsrsBM1ot5GBZeKeNUMaY","https://dexscreener.com/solana/4VYqw4taheRVmv2HqyQQiV99boYh6UbKx6zn4Afcpump?maker=AQcMhwZdwJ3hRwF5tYXZkCUjsrsBM1ot5GBZeKeNUMaY")</f>
        <v/>
      </c>
    </row>
    <row r="60">
      <c r="A60" t="inlineStr">
        <is>
          <t>88cTXocr1bRogThZ5vi4ezjqQeZwQxKhoDBTWkbDpump</t>
        </is>
      </c>
      <c r="B60" t="inlineStr">
        <is>
          <t>STOOL</t>
        </is>
      </c>
      <c r="C60" t="n">
        <v>6</v>
      </c>
      <c r="D60" t="n">
        <v>0.057</v>
      </c>
      <c r="E60" t="n">
        <v>-1</v>
      </c>
      <c r="F60" t="n">
        <v>3.26</v>
      </c>
      <c r="G60" t="n">
        <v>3.32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HYPERLINK("https://www.defined.fi/sol/88cTXocr1bRogThZ5vi4ezjqQeZwQxKhoDBTWkbDpump?maker=AQcMhwZdwJ3hRwF5tYXZkCUjsrsBM1ot5GBZeKeNUMaY","https://www.defined.fi/sol/88cTXocr1bRogThZ5vi4ezjqQeZwQxKhoDBTWkbDpump?maker=AQcMhwZdwJ3hRwF5tYXZkCUjsrsBM1ot5GBZeKeNUMaY")</f>
        <v/>
      </c>
      <c r="M60">
        <f>HYPERLINK("https://dexscreener.com/solana/88cTXocr1bRogThZ5vi4ezjqQeZwQxKhoDBTWkbDpump?maker=AQcMhwZdwJ3hRwF5tYXZkCUjsrsBM1ot5GBZeKeNUMaY","https://dexscreener.com/solana/88cTXocr1bRogThZ5vi4ezjqQeZwQxKhoDBTWkbDpump?maker=AQcMhwZdwJ3hRwF5tYXZkCUjsrsBM1ot5GBZeKeNUMaY")</f>
        <v/>
      </c>
    </row>
    <row r="61">
      <c r="A61" t="inlineStr">
        <is>
          <t>EmQTupY5hG37idMb9YgYQrergm1jRMw2d3THnGf8pump</t>
        </is>
      </c>
      <c r="B61" t="inlineStr">
        <is>
          <t>ICO</t>
        </is>
      </c>
      <c r="C61" t="n">
        <v>6</v>
      </c>
      <c r="D61" t="n">
        <v>-0.206</v>
      </c>
      <c r="E61" t="n">
        <v>-1</v>
      </c>
      <c r="F61" t="n">
        <v>1.86</v>
      </c>
      <c r="G61" t="n">
        <v>1.66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HYPERLINK("https://www.defined.fi/sol/EmQTupY5hG37idMb9YgYQrergm1jRMw2d3THnGf8pump?maker=AQcMhwZdwJ3hRwF5tYXZkCUjsrsBM1ot5GBZeKeNUMaY","https://www.defined.fi/sol/EmQTupY5hG37idMb9YgYQrergm1jRMw2d3THnGf8pump?maker=AQcMhwZdwJ3hRwF5tYXZkCUjsrsBM1ot5GBZeKeNUMaY")</f>
        <v/>
      </c>
      <c r="M61">
        <f>HYPERLINK("https://dexscreener.com/solana/EmQTupY5hG37idMb9YgYQrergm1jRMw2d3THnGf8pump?maker=AQcMhwZdwJ3hRwF5tYXZkCUjsrsBM1ot5GBZeKeNUMaY","https://dexscreener.com/solana/EmQTupY5hG37idMb9YgYQrergm1jRMw2d3THnGf8pump?maker=AQcMhwZdwJ3hRwF5tYXZkCUjsrsBM1ot5GBZeKeNUMaY")</f>
        <v/>
      </c>
    </row>
    <row r="62">
      <c r="A62" t="inlineStr">
        <is>
          <t>Buhiey3nDPfKkZk55hmEjrTyAEaJPTfcqKN9VkeLpump</t>
        </is>
      </c>
      <c r="B62" t="inlineStr">
        <is>
          <t>PHorse</t>
        </is>
      </c>
      <c r="C62" t="n">
        <v>6</v>
      </c>
      <c r="D62" t="n">
        <v>-0.05</v>
      </c>
      <c r="E62" t="n">
        <v>-1</v>
      </c>
      <c r="F62" t="n">
        <v>1.22</v>
      </c>
      <c r="G62" t="n">
        <v>1.17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HYPERLINK("https://www.defined.fi/sol/Buhiey3nDPfKkZk55hmEjrTyAEaJPTfcqKN9VkeLpump?maker=AQcMhwZdwJ3hRwF5tYXZkCUjsrsBM1ot5GBZeKeNUMaY","https://www.defined.fi/sol/Buhiey3nDPfKkZk55hmEjrTyAEaJPTfcqKN9VkeLpump?maker=AQcMhwZdwJ3hRwF5tYXZkCUjsrsBM1ot5GBZeKeNUMaY")</f>
        <v/>
      </c>
      <c r="M62">
        <f>HYPERLINK("https://dexscreener.com/solana/Buhiey3nDPfKkZk55hmEjrTyAEaJPTfcqKN9VkeLpump?maker=AQcMhwZdwJ3hRwF5tYXZkCUjsrsBM1ot5GBZeKeNUMaY","https://dexscreener.com/solana/Buhiey3nDPfKkZk55hmEjrTyAEaJPTfcqKN9VkeLpump?maker=AQcMhwZdwJ3hRwF5tYXZkCUjsrsBM1ot5GBZeKeNUMaY")</f>
        <v/>
      </c>
    </row>
    <row r="63">
      <c r="A63" t="inlineStr">
        <is>
          <t>2UmZsmpMB9uzZHNdTCa1pdKX6TjDX9SFEkLKgm4xpump</t>
        </is>
      </c>
      <c r="B63" t="inlineStr">
        <is>
          <t>PHorse</t>
        </is>
      </c>
      <c r="C63" t="n">
        <v>6</v>
      </c>
      <c r="D63" t="n">
        <v>0.885</v>
      </c>
      <c r="E63" t="n">
        <v>0.24</v>
      </c>
      <c r="F63" t="n">
        <v>3.71</v>
      </c>
      <c r="G63" t="n">
        <v>4.59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HYPERLINK("https://www.defined.fi/sol/2UmZsmpMB9uzZHNdTCa1pdKX6TjDX9SFEkLKgm4xpump?maker=AQcMhwZdwJ3hRwF5tYXZkCUjsrsBM1ot5GBZeKeNUMaY","https://www.defined.fi/sol/2UmZsmpMB9uzZHNdTCa1pdKX6TjDX9SFEkLKgm4xpump?maker=AQcMhwZdwJ3hRwF5tYXZkCUjsrsBM1ot5GBZeKeNUMaY")</f>
        <v/>
      </c>
      <c r="M63">
        <f>HYPERLINK("https://dexscreener.com/solana/2UmZsmpMB9uzZHNdTCa1pdKX6TjDX9SFEkLKgm4xpump?maker=AQcMhwZdwJ3hRwF5tYXZkCUjsrsBM1ot5GBZeKeNUMaY","https://dexscreener.com/solana/2UmZsmpMB9uzZHNdTCa1pdKX6TjDX9SFEkLKgm4xpump?maker=AQcMhwZdwJ3hRwF5tYXZkCUjsrsBM1ot5GBZeKeNUMaY")</f>
        <v/>
      </c>
    </row>
    <row r="64">
      <c r="A64" t="inlineStr">
        <is>
          <t>CN2ShRSbmowGKYP4ww8LDxx2gHiGCASNeWwMVxVpump</t>
        </is>
      </c>
      <c r="B64" t="inlineStr">
        <is>
          <t>BUNDY</t>
        </is>
      </c>
      <c r="C64" t="n">
        <v>6</v>
      </c>
      <c r="D64" t="n">
        <v>7.23</v>
      </c>
      <c r="E64" t="n">
        <v>1.31</v>
      </c>
      <c r="F64" t="n">
        <v>5.52</v>
      </c>
      <c r="G64" t="n">
        <v>12.75</v>
      </c>
      <c r="H64" t="n">
        <v>2</v>
      </c>
      <c r="I64" t="n">
        <v>3</v>
      </c>
      <c r="J64" t="n">
        <v>-1</v>
      </c>
      <c r="K64" t="n">
        <v>-1</v>
      </c>
      <c r="L64">
        <f>HYPERLINK("https://www.defined.fi/sol/CN2ShRSbmowGKYP4ww8LDxx2gHiGCASNeWwMVxVpump?maker=AQcMhwZdwJ3hRwF5tYXZkCUjsrsBM1ot5GBZeKeNUMaY","https://www.defined.fi/sol/CN2ShRSbmowGKYP4ww8LDxx2gHiGCASNeWwMVxVpump?maker=AQcMhwZdwJ3hRwF5tYXZkCUjsrsBM1ot5GBZeKeNUMaY")</f>
        <v/>
      </c>
      <c r="M64">
        <f>HYPERLINK("https://dexscreener.com/solana/CN2ShRSbmowGKYP4ww8LDxx2gHiGCASNeWwMVxVpump?maker=AQcMhwZdwJ3hRwF5tYXZkCUjsrsBM1ot5GBZeKeNUMaY","https://dexscreener.com/solana/CN2ShRSbmowGKYP4ww8LDxx2gHiGCASNeWwMVxVpump?maker=AQcMhwZdwJ3hRwF5tYXZkCUjsrsBM1ot5GBZeKeNUMaY")</f>
        <v/>
      </c>
    </row>
    <row r="65">
      <c r="A65" t="inlineStr">
        <is>
          <t>BF2TBzWQi6vd6e9K8zHJFfJLhAAAar39fdktymD8pump</t>
        </is>
      </c>
      <c r="B65" t="inlineStr">
        <is>
          <t>Memerica</t>
        </is>
      </c>
      <c r="C65" t="n">
        <v>6</v>
      </c>
      <c r="D65" t="n">
        <v>-0.658</v>
      </c>
      <c r="E65" t="n">
        <v>-0.18</v>
      </c>
      <c r="F65" t="n">
        <v>3.66</v>
      </c>
      <c r="G65" t="n">
        <v>3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HYPERLINK("https://www.defined.fi/sol/BF2TBzWQi6vd6e9K8zHJFfJLhAAAar39fdktymD8pump?maker=AQcMhwZdwJ3hRwF5tYXZkCUjsrsBM1ot5GBZeKeNUMaY","https://www.defined.fi/sol/BF2TBzWQi6vd6e9K8zHJFfJLhAAAar39fdktymD8pump?maker=AQcMhwZdwJ3hRwF5tYXZkCUjsrsBM1ot5GBZeKeNUMaY")</f>
        <v/>
      </c>
      <c r="M65">
        <f>HYPERLINK("https://dexscreener.com/solana/BF2TBzWQi6vd6e9K8zHJFfJLhAAAar39fdktymD8pump?maker=AQcMhwZdwJ3hRwF5tYXZkCUjsrsBM1ot5GBZeKeNUMaY","https://dexscreener.com/solana/BF2TBzWQi6vd6e9K8zHJFfJLhAAAar39fdktymD8pump?maker=AQcMhwZdwJ3hRwF5tYXZkCUjsrsBM1ot5GBZeKeNUMaY")</f>
        <v/>
      </c>
    </row>
    <row r="66">
      <c r="A66" t="inlineStr">
        <is>
          <t>GHHBTFQpz4tbqjgGEpomKLT2EnTCecsp9acGhz4Ppump</t>
        </is>
      </c>
      <c r="B66" t="inlineStr">
        <is>
          <t>AI</t>
        </is>
      </c>
      <c r="C66" t="n">
        <v>6</v>
      </c>
      <c r="D66" t="n">
        <v>-0.248</v>
      </c>
      <c r="E66" t="n">
        <v>-1</v>
      </c>
      <c r="F66" t="n">
        <v>1.37</v>
      </c>
      <c r="G66" t="n">
        <v>1.13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HYPERLINK("https://www.defined.fi/sol/GHHBTFQpz4tbqjgGEpomKLT2EnTCecsp9acGhz4Ppump?maker=AQcMhwZdwJ3hRwF5tYXZkCUjsrsBM1ot5GBZeKeNUMaY","https://www.defined.fi/sol/GHHBTFQpz4tbqjgGEpomKLT2EnTCecsp9acGhz4Ppump?maker=AQcMhwZdwJ3hRwF5tYXZkCUjsrsBM1ot5GBZeKeNUMaY")</f>
        <v/>
      </c>
      <c r="M66">
        <f>HYPERLINK("https://dexscreener.com/solana/GHHBTFQpz4tbqjgGEpomKLT2EnTCecsp9acGhz4Ppump?maker=AQcMhwZdwJ3hRwF5tYXZkCUjsrsBM1ot5GBZeKeNUMaY","https://dexscreener.com/solana/GHHBTFQpz4tbqjgGEpomKLT2EnTCecsp9acGhz4Ppump?maker=AQcMhwZdwJ3hRwF5tYXZkCUjsrsBM1ot5GBZeKeNUMaY")</f>
        <v/>
      </c>
    </row>
    <row r="67">
      <c r="A67" t="inlineStr">
        <is>
          <t>7dySSeW5rDYAHsV8k9NK2Pi3BXAHDx7CyM1HUV6BsunK</t>
        </is>
      </c>
      <c r="B67" t="inlineStr">
        <is>
          <t>WILFRED</t>
        </is>
      </c>
      <c r="C67" t="n">
        <v>6</v>
      </c>
      <c r="D67" t="n">
        <v>0</v>
      </c>
      <c r="E67" t="n">
        <v>0</v>
      </c>
      <c r="F67" t="n">
        <v>0</v>
      </c>
      <c r="G67" t="n">
        <v>0.038</v>
      </c>
      <c r="H67" t="n">
        <v>0</v>
      </c>
      <c r="I67" t="n">
        <v>1</v>
      </c>
      <c r="J67" t="n">
        <v>-1</v>
      </c>
      <c r="K67" t="n">
        <v>-1</v>
      </c>
      <c r="L67">
        <f>HYPERLINK("https://www.defined.fi/sol/7dySSeW5rDYAHsV8k9NK2Pi3BXAHDx7CyM1HUV6BsunK?maker=AQcMhwZdwJ3hRwF5tYXZkCUjsrsBM1ot5GBZeKeNUMaY","https://www.defined.fi/sol/7dySSeW5rDYAHsV8k9NK2Pi3BXAHDx7CyM1HUV6BsunK?maker=AQcMhwZdwJ3hRwF5tYXZkCUjsrsBM1ot5GBZeKeNUMaY")</f>
        <v/>
      </c>
      <c r="M67">
        <f>HYPERLINK("https://dexscreener.com/solana/7dySSeW5rDYAHsV8k9NK2Pi3BXAHDx7CyM1HUV6BsunK?maker=AQcMhwZdwJ3hRwF5tYXZkCUjsrsBM1ot5GBZeKeNUMaY","https://dexscreener.com/solana/7dySSeW5rDYAHsV8k9NK2Pi3BXAHDx7CyM1HUV6BsunK?maker=AQcMhwZdwJ3hRwF5tYXZkCUjsrsBM1ot5GBZeKeNUMaY")</f>
        <v/>
      </c>
    </row>
    <row r="68">
      <c r="A68" t="inlineStr">
        <is>
          <t>n3Bhhs9NApJaq9icgersuPjBcvMCrP5XFd5ZMy9pump</t>
        </is>
      </c>
      <c r="B68" t="inlineStr">
        <is>
          <t>AGI</t>
        </is>
      </c>
      <c r="C68" t="n">
        <v>6</v>
      </c>
      <c r="D68" t="n">
        <v>-0.927</v>
      </c>
      <c r="E68" t="n">
        <v>-1</v>
      </c>
      <c r="F68" t="n">
        <v>1.39</v>
      </c>
      <c r="G68" t="n">
        <v>0.459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HYPERLINK("https://www.defined.fi/sol/n3Bhhs9NApJaq9icgersuPjBcvMCrP5XFd5ZMy9pump?maker=AQcMhwZdwJ3hRwF5tYXZkCUjsrsBM1ot5GBZeKeNUMaY","https://www.defined.fi/sol/n3Bhhs9NApJaq9icgersuPjBcvMCrP5XFd5ZMy9pump?maker=AQcMhwZdwJ3hRwF5tYXZkCUjsrsBM1ot5GBZeKeNUMaY")</f>
        <v/>
      </c>
      <c r="M68">
        <f>HYPERLINK("https://dexscreener.com/solana/n3Bhhs9NApJaq9icgersuPjBcvMCrP5XFd5ZMy9pump?maker=AQcMhwZdwJ3hRwF5tYXZkCUjsrsBM1ot5GBZeKeNUMaY","https://dexscreener.com/solana/n3Bhhs9NApJaq9icgersuPjBcvMCrP5XFd5ZMy9pump?maker=AQcMhwZdwJ3hRwF5tYXZkCUjsrsBM1ot5GBZeKeNUMaY")</f>
        <v/>
      </c>
    </row>
    <row r="69">
      <c r="A69" t="inlineStr">
        <is>
          <t>HjzgK4ByrAFGoQngrwSa83PN8j16bHiuBamnPHG7pump</t>
        </is>
      </c>
      <c r="B69" t="inlineStr">
        <is>
          <t>FLIGHT5</t>
        </is>
      </c>
      <c r="C69" t="n">
        <v>6</v>
      </c>
      <c r="D69" t="n">
        <v>-2.13</v>
      </c>
      <c r="E69" t="n">
        <v>-0.61</v>
      </c>
      <c r="F69" t="n">
        <v>3.51</v>
      </c>
      <c r="G69" t="n">
        <v>1.38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HYPERLINK("https://www.defined.fi/sol/HjzgK4ByrAFGoQngrwSa83PN8j16bHiuBamnPHG7pump?maker=AQcMhwZdwJ3hRwF5tYXZkCUjsrsBM1ot5GBZeKeNUMaY","https://www.defined.fi/sol/HjzgK4ByrAFGoQngrwSa83PN8j16bHiuBamnPHG7pump?maker=AQcMhwZdwJ3hRwF5tYXZkCUjsrsBM1ot5GBZeKeNUMaY")</f>
        <v/>
      </c>
      <c r="M69">
        <f>HYPERLINK("https://dexscreener.com/solana/HjzgK4ByrAFGoQngrwSa83PN8j16bHiuBamnPHG7pump?maker=AQcMhwZdwJ3hRwF5tYXZkCUjsrsBM1ot5GBZeKeNUMaY","https://dexscreener.com/solana/HjzgK4ByrAFGoQngrwSa83PN8j16bHiuBamnPHG7pump?maker=AQcMhwZdwJ3hRwF5tYXZkCUjsrsBM1ot5GBZeKeNUMaY")</f>
        <v/>
      </c>
    </row>
    <row r="70">
      <c r="A70" t="inlineStr">
        <is>
          <t>Gd5uHBQHQtka8WWEFzSCuisRH2q7teFJRNDjN7HWpump</t>
        </is>
      </c>
      <c r="B70" t="inlineStr">
        <is>
          <t>P3</t>
        </is>
      </c>
      <c r="C70" t="n">
        <v>6</v>
      </c>
      <c r="D70" t="n">
        <v>-1.17</v>
      </c>
      <c r="E70" t="n">
        <v>-1</v>
      </c>
      <c r="F70" t="n">
        <v>2.82</v>
      </c>
      <c r="G70" t="n">
        <v>1.66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HYPERLINK("https://www.defined.fi/sol/Gd5uHBQHQtka8WWEFzSCuisRH2q7teFJRNDjN7HWpump?maker=AQcMhwZdwJ3hRwF5tYXZkCUjsrsBM1ot5GBZeKeNUMaY","https://www.defined.fi/sol/Gd5uHBQHQtka8WWEFzSCuisRH2q7teFJRNDjN7HWpump?maker=AQcMhwZdwJ3hRwF5tYXZkCUjsrsBM1ot5GBZeKeNUMaY")</f>
        <v/>
      </c>
      <c r="M70">
        <f>HYPERLINK("https://dexscreener.com/solana/Gd5uHBQHQtka8WWEFzSCuisRH2q7teFJRNDjN7HWpump?maker=AQcMhwZdwJ3hRwF5tYXZkCUjsrsBM1ot5GBZeKeNUMaY","https://dexscreener.com/solana/Gd5uHBQHQtka8WWEFzSCuisRH2q7teFJRNDjN7HWpump?maker=AQcMhwZdwJ3hRwF5tYXZkCUjsrsBM1ot5GBZeKeNUMaY")</f>
        <v/>
      </c>
    </row>
    <row r="71">
      <c r="A71" t="inlineStr">
        <is>
          <t>39uTeePcfcQBJe7VCWL3s5DXJz7n1FRajMB69Ejrpump</t>
        </is>
      </c>
      <c r="B71" t="inlineStr">
        <is>
          <t>TROOPER</t>
        </is>
      </c>
      <c r="C71" t="n">
        <v>7</v>
      </c>
      <c r="D71" t="n">
        <v>1.22</v>
      </c>
      <c r="E71" t="n">
        <v>0.33</v>
      </c>
      <c r="F71" t="n">
        <v>3.71</v>
      </c>
      <c r="G71" t="n">
        <v>4.94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HYPERLINK("https://www.defined.fi/sol/39uTeePcfcQBJe7VCWL3s5DXJz7n1FRajMB69Ejrpump?maker=AQcMhwZdwJ3hRwF5tYXZkCUjsrsBM1ot5GBZeKeNUMaY","https://www.defined.fi/sol/39uTeePcfcQBJe7VCWL3s5DXJz7n1FRajMB69Ejrpump?maker=AQcMhwZdwJ3hRwF5tYXZkCUjsrsBM1ot5GBZeKeNUMaY")</f>
        <v/>
      </c>
      <c r="M71">
        <f>HYPERLINK("https://dexscreener.com/solana/39uTeePcfcQBJe7VCWL3s5DXJz7n1FRajMB69Ejrpump?maker=AQcMhwZdwJ3hRwF5tYXZkCUjsrsBM1ot5GBZeKeNUMaY","https://dexscreener.com/solana/39uTeePcfcQBJe7VCWL3s5DXJz7n1FRajMB69Ejrpump?maker=AQcMhwZdwJ3hRwF5tYXZkCUjsrsBM1ot5GBZeKeNUMaY")</f>
        <v/>
      </c>
    </row>
    <row r="72">
      <c r="A72" t="inlineStr">
        <is>
          <t>AKPpW4FznwFivtkXG2Fm8KgQRTyJQ8bpvy2KRwU3pump</t>
        </is>
      </c>
      <c r="B72" t="inlineStr">
        <is>
          <t>ROKITSHIP</t>
        </is>
      </c>
      <c r="C72" t="n">
        <v>7</v>
      </c>
      <c r="D72" t="n">
        <v>-1.03</v>
      </c>
      <c r="E72" t="n">
        <v>-1</v>
      </c>
      <c r="F72" t="n">
        <v>4.9</v>
      </c>
      <c r="G72" t="n">
        <v>3.87</v>
      </c>
      <c r="H72" t="n">
        <v>4</v>
      </c>
      <c r="I72" t="n">
        <v>1</v>
      </c>
      <c r="J72" t="n">
        <v>-1</v>
      </c>
      <c r="K72" t="n">
        <v>-1</v>
      </c>
      <c r="L72">
        <f>HYPERLINK("https://www.defined.fi/sol/AKPpW4FznwFivtkXG2Fm8KgQRTyJQ8bpvy2KRwU3pump?maker=AQcMhwZdwJ3hRwF5tYXZkCUjsrsBM1ot5GBZeKeNUMaY","https://www.defined.fi/sol/AKPpW4FznwFivtkXG2Fm8KgQRTyJQ8bpvy2KRwU3pump?maker=AQcMhwZdwJ3hRwF5tYXZkCUjsrsBM1ot5GBZeKeNUMaY")</f>
        <v/>
      </c>
      <c r="M72">
        <f>HYPERLINK("https://dexscreener.com/solana/AKPpW4FznwFivtkXG2Fm8KgQRTyJQ8bpvy2KRwU3pump?maker=AQcMhwZdwJ3hRwF5tYXZkCUjsrsBM1ot5GBZeKeNUMaY","https://dexscreener.com/solana/AKPpW4FznwFivtkXG2Fm8KgQRTyJQ8bpvy2KRwU3pump?maker=AQcMhwZdwJ3hRwF5tYXZkCUjsrsBM1ot5GBZeKeNUMaY")</f>
        <v/>
      </c>
    </row>
    <row r="73">
      <c r="A73" t="inlineStr">
        <is>
          <t>4UkesSqHy9Ky7M1EMafa6kLLFCd2jpJY3XEgZJ7bpump</t>
        </is>
      </c>
      <c r="B73" t="inlineStr">
        <is>
          <t>LFG</t>
        </is>
      </c>
      <c r="C73" t="n">
        <v>7</v>
      </c>
      <c r="D73" t="n">
        <v>-0.371</v>
      </c>
      <c r="E73" t="n">
        <v>-1</v>
      </c>
      <c r="F73" t="n">
        <v>1.06</v>
      </c>
      <c r="G73" t="n">
        <v>0.6860000000000001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HYPERLINK("https://www.defined.fi/sol/4UkesSqHy9Ky7M1EMafa6kLLFCd2jpJY3XEgZJ7bpump?maker=AQcMhwZdwJ3hRwF5tYXZkCUjsrsBM1ot5GBZeKeNUMaY","https://www.defined.fi/sol/4UkesSqHy9Ky7M1EMafa6kLLFCd2jpJY3XEgZJ7bpump?maker=AQcMhwZdwJ3hRwF5tYXZkCUjsrsBM1ot5GBZeKeNUMaY")</f>
        <v/>
      </c>
      <c r="M73">
        <f>HYPERLINK("https://dexscreener.com/solana/4UkesSqHy9Ky7M1EMafa6kLLFCd2jpJY3XEgZJ7bpump?maker=AQcMhwZdwJ3hRwF5tYXZkCUjsrsBM1ot5GBZeKeNUMaY","https://dexscreener.com/solana/4UkesSqHy9Ky7M1EMafa6kLLFCd2jpJY3XEgZJ7bpump?maker=AQcMhwZdwJ3hRwF5tYXZkCUjsrsBM1ot5GBZeKeNUMaY")</f>
        <v/>
      </c>
    </row>
    <row r="74">
      <c r="A74" t="inlineStr">
        <is>
          <t>Cs2GmvPNWYhhPrbzkcA1gPLK6KEJxR1yEMNfYhH6pump</t>
        </is>
      </c>
      <c r="B74" t="inlineStr">
        <is>
          <t>ACHIEVE</t>
        </is>
      </c>
      <c r="C74" t="n">
        <v>7</v>
      </c>
      <c r="D74" t="n">
        <v>-0.256</v>
      </c>
      <c r="E74" t="n">
        <v>-1</v>
      </c>
      <c r="F74" t="n">
        <v>1.43</v>
      </c>
      <c r="G74" t="n">
        <v>1.17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HYPERLINK("https://www.defined.fi/sol/Cs2GmvPNWYhhPrbzkcA1gPLK6KEJxR1yEMNfYhH6pump?maker=AQcMhwZdwJ3hRwF5tYXZkCUjsrsBM1ot5GBZeKeNUMaY","https://www.defined.fi/sol/Cs2GmvPNWYhhPrbzkcA1gPLK6KEJxR1yEMNfYhH6pump?maker=AQcMhwZdwJ3hRwF5tYXZkCUjsrsBM1ot5GBZeKeNUMaY")</f>
        <v/>
      </c>
      <c r="M74">
        <f>HYPERLINK("https://dexscreener.com/solana/Cs2GmvPNWYhhPrbzkcA1gPLK6KEJxR1yEMNfYhH6pump?maker=AQcMhwZdwJ3hRwF5tYXZkCUjsrsBM1ot5GBZeKeNUMaY","https://dexscreener.com/solana/Cs2GmvPNWYhhPrbzkcA1gPLK6KEJxR1yEMNfYhH6pump?maker=AQcMhwZdwJ3hRwF5tYXZkCUjsrsBM1ot5GBZeKeNUMaY")</f>
        <v/>
      </c>
    </row>
    <row r="75">
      <c r="A75" t="inlineStr">
        <is>
          <t>XWVhsadkpWJXcRtP8jkCW3NvtTSbfmEN7mcRuropump</t>
        </is>
      </c>
      <c r="B75" t="inlineStr">
        <is>
          <t>GENGAR</t>
        </is>
      </c>
      <c r="C75" t="n">
        <v>7</v>
      </c>
      <c r="D75" t="n">
        <v>0.105</v>
      </c>
      <c r="E75" t="n">
        <v>-1</v>
      </c>
      <c r="F75" t="n">
        <v>1.38</v>
      </c>
      <c r="G75" t="n">
        <v>1.48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HYPERLINK("https://www.defined.fi/sol/XWVhsadkpWJXcRtP8jkCW3NvtTSbfmEN7mcRuropump?maker=AQcMhwZdwJ3hRwF5tYXZkCUjsrsBM1ot5GBZeKeNUMaY","https://www.defined.fi/sol/XWVhsadkpWJXcRtP8jkCW3NvtTSbfmEN7mcRuropump?maker=AQcMhwZdwJ3hRwF5tYXZkCUjsrsBM1ot5GBZeKeNUMaY")</f>
        <v/>
      </c>
      <c r="M75">
        <f>HYPERLINK("https://dexscreener.com/solana/XWVhsadkpWJXcRtP8jkCW3NvtTSbfmEN7mcRuropump?maker=AQcMhwZdwJ3hRwF5tYXZkCUjsrsBM1ot5GBZeKeNUMaY","https://dexscreener.com/solana/XWVhsadkpWJXcRtP8jkCW3NvtTSbfmEN7mcRuropump?maker=AQcMhwZdwJ3hRwF5tYXZkCUjsrsBM1ot5GBZeKeNUMaY")</f>
        <v/>
      </c>
    </row>
    <row r="76">
      <c r="A76" t="inlineStr">
        <is>
          <t>3EyhD9Choh1aPGEXSAskYB23tpHddsrgSmTQiqUJBt6E</t>
        </is>
      </c>
      <c r="B76" t="inlineStr">
        <is>
          <t>DUCHI</t>
        </is>
      </c>
      <c r="C76" t="n">
        <v>7</v>
      </c>
      <c r="D76" t="n">
        <v>0.048</v>
      </c>
      <c r="E76" t="n">
        <v>-1</v>
      </c>
      <c r="F76" t="n">
        <v>1.38</v>
      </c>
      <c r="G76" t="n">
        <v>1.42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HYPERLINK("https://www.defined.fi/sol/3EyhD9Choh1aPGEXSAskYB23tpHddsrgSmTQiqUJBt6E?maker=AQcMhwZdwJ3hRwF5tYXZkCUjsrsBM1ot5GBZeKeNUMaY","https://www.defined.fi/sol/3EyhD9Choh1aPGEXSAskYB23tpHddsrgSmTQiqUJBt6E?maker=AQcMhwZdwJ3hRwF5tYXZkCUjsrsBM1ot5GBZeKeNUMaY")</f>
        <v/>
      </c>
      <c r="M76">
        <f>HYPERLINK("https://dexscreener.com/solana/3EyhD9Choh1aPGEXSAskYB23tpHddsrgSmTQiqUJBt6E?maker=AQcMhwZdwJ3hRwF5tYXZkCUjsrsBM1ot5GBZeKeNUMaY","https://dexscreener.com/solana/3EyhD9Choh1aPGEXSAskYB23tpHddsrgSmTQiqUJBt6E?maker=AQcMhwZdwJ3hRwF5tYXZkCUjsrsBM1ot5GBZeKeNUMaY")</f>
        <v/>
      </c>
    </row>
    <row r="77">
      <c r="A77" t="inlineStr">
        <is>
          <t>FFeZUwp3hUNdFbzoMMXXvjNiaHnAGohKHmySxt6mpump</t>
        </is>
      </c>
      <c r="B77" t="inlineStr">
        <is>
          <t>FRIG</t>
        </is>
      </c>
      <c r="C77" t="n">
        <v>7</v>
      </c>
      <c r="D77" t="n">
        <v>-3.91</v>
      </c>
      <c r="E77" t="n">
        <v>-1</v>
      </c>
      <c r="F77" t="n">
        <v>5.37</v>
      </c>
      <c r="G77" t="n">
        <v>1.46</v>
      </c>
      <c r="H77" t="n">
        <v>3</v>
      </c>
      <c r="I77" t="n">
        <v>1</v>
      </c>
      <c r="J77" t="n">
        <v>-1</v>
      </c>
      <c r="K77" t="n">
        <v>-1</v>
      </c>
      <c r="L77">
        <f>HYPERLINK("https://www.defined.fi/sol/FFeZUwp3hUNdFbzoMMXXvjNiaHnAGohKHmySxt6mpump?maker=AQcMhwZdwJ3hRwF5tYXZkCUjsrsBM1ot5GBZeKeNUMaY","https://www.defined.fi/sol/FFeZUwp3hUNdFbzoMMXXvjNiaHnAGohKHmySxt6mpump?maker=AQcMhwZdwJ3hRwF5tYXZkCUjsrsBM1ot5GBZeKeNUMaY")</f>
        <v/>
      </c>
      <c r="M77">
        <f>HYPERLINK("https://dexscreener.com/solana/FFeZUwp3hUNdFbzoMMXXvjNiaHnAGohKHmySxt6mpump?maker=AQcMhwZdwJ3hRwF5tYXZkCUjsrsBM1ot5GBZeKeNUMaY","https://dexscreener.com/solana/FFeZUwp3hUNdFbzoMMXXvjNiaHnAGohKHmySxt6mpump?maker=AQcMhwZdwJ3hRwF5tYXZkCUjsrsBM1ot5GBZeKeNUMaY")</f>
        <v/>
      </c>
    </row>
    <row r="78">
      <c r="A78" t="inlineStr">
        <is>
          <t>5VQU99fFZrzuhLcp6qkUjKz5UPPteNKhQngHGyeF24V1</t>
        </is>
      </c>
      <c r="B78" t="inlineStr">
        <is>
          <t>IQ</t>
        </is>
      </c>
      <c r="C78" t="n">
        <v>7</v>
      </c>
      <c r="D78" t="n">
        <v>-4.19</v>
      </c>
      <c r="E78" t="n">
        <v>-0.65</v>
      </c>
      <c r="F78" t="n">
        <v>6.47</v>
      </c>
      <c r="G78" t="n">
        <v>2.27</v>
      </c>
      <c r="H78" t="n">
        <v>2</v>
      </c>
      <c r="I78" t="n">
        <v>1</v>
      </c>
      <c r="J78" t="n">
        <v>-1</v>
      </c>
      <c r="K78" t="n">
        <v>-1</v>
      </c>
      <c r="L78">
        <f>HYPERLINK("https://www.defined.fi/sol/5VQU99fFZrzuhLcp6qkUjKz5UPPteNKhQngHGyeF24V1?maker=AQcMhwZdwJ3hRwF5tYXZkCUjsrsBM1ot5GBZeKeNUMaY","https://www.defined.fi/sol/5VQU99fFZrzuhLcp6qkUjKz5UPPteNKhQngHGyeF24V1?maker=AQcMhwZdwJ3hRwF5tYXZkCUjsrsBM1ot5GBZeKeNUMaY")</f>
        <v/>
      </c>
      <c r="M78">
        <f>HYPERLINK("https://dexscreener.com/solana/5VQU99fFZrzuhLcp6qkUjKz5UPPteNKhQngHGyeF24V1?maker=AQcMhwZdwJ3hRwF5tYXZkCUjsrsBM1ot5GBZeKeNUMaY","https://dexscreener.com/solana/5VQU99fFZrzuhLcp6qkUjKz5UPPteNKhQngHGyeF24V1?maker=AQcMhwZdwJ3hRwF5tYXZkCUjsrsBM1ot5GBZeKeNUMaY")</f>
        <v/>
      </c>
    </row>
    <row r="79">
      <c r="A79" t="inlineStr">
        <is>
          <t>Dn9RNBg69zZMzaEXtmqqqpwBRgxLwhpAvQGofdLUmUQU</t>
        </is>
      </c>
      <c r="B79" t="inlineStr">
        <is>
          <t>sho_s.time</t>
        </is>
      </c>
      <c r="C79" t="n">
        <v>7</v>
      </c>
      <c r="D79" t="n">
        <v>-3.06</v>
      </c>
      <c r="E79" t="n">
        <v>-0.5</v>
      </c>
      <c r="F79" t="n">
        <v>6.47</v>
      </c>
      <c r="G79" t="n">
        <v>3.09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HYPERLINK("https://www.defined.fi/sol/Dn9RNBg69zZMzaEXtmqqqpwBRgxLwhpAvQGofdLUmUQU?maker=AQcMhwZdwJ3hRwF5tYXZkCUjsrsBM1ot5GBZeKeNUMaY","https://www.defined.fi/sol/Dn9RNBg69zZMzaEXtmqqqpwBRgxLwhpAvQGofdLUmUQU?maker=AQcMhwZdwJ3hRwF5tYXZkCUjsrsBM1ot5GBZeKeNUMaY")</f>
        <v/>
      </c>
      <c r="M79">
        <f>HYPERLINK("https://dexscreener.com/solana/Dn9RNBg69zZMzaEXtmqqqpwBRgxLwhpAvQGofdLUmUQU?maker=AQcMhwZdwJ3hRwF5tYXZkCUjsrsBM1ot5GBZeKeNUMaY","https://dexscreener.com/solana/Dn9RNBg69zZMzaEXtmqqqpwBRgxLwhpAvQGofdLUmUQU?maker=AQcMhwZdwJ3hRwF5tYXZkCUjsrsBM1ot5GBZeKeNUMaY")</f>
        <v/>
      </c>
    </row>
    <row r="80">
      <c r="A80" t="inlineStr">
        <is>
          <t>H9G3pEdKuRdyAg7ytxexJ1o4nTnyem4JkC1w6AsSpump</t>
        </is>
      </c>
      <c r="B80" t="inlineStr">
        <is>
          <t>PUPPET</t>
        </is>
      </c>
      <c r="C80" t="n">
        <v>7</v>
      </c>
      <c r="D80" t="n">
        <v>-2.88</v>
      </c>
      <c r="E80" t="n">
        <v>-0.14</v>
      </c>
      <c r="F80" t="n">
        <v>20.98</v>
      </c>
      <c r="G80" t="n">
        <v>18.1</v>
      </c>
      <c r="H80" t="n">
        <v>8</v>
      </c>
      <c r="I80" t="n">
        <v>3</v>
      </c>
      <c r="J80" t="n">
        <v>-1</v>
      </c>
      <c r="K80" t="n">
        <v>-1</v>
      </c>
      <c r="L80">
        <f>HYPERLINK("https://www.defined.fi/sol/H9G3pEdKuRdyAg7ytxexJ1o4nTnyem4JkC1w6AsSpump?maker=AQcMhwZdwJ3hRwF5tYXZkCUjsrsBM1ot5GBZeKeNUMaY","https://www.defined.fi/sol/H9G3pEdKuRdyAg7ytxexJ1o4nTnyem4JkC1w6AsSpump?maker=AQcMhwZdwJ3hRwF5tYXZkCUjsrsBM1ot5GBZeKeNUMaY")</f>
        <v/>
      </c>
      <c r="M80">
        <f>HYPERLINK("https://dexscreener.com/solana/H9G3pEdKuRdyAg7ytxexJ1o4nTnyem4JkC1w6AsSpump?maker=AQcMhwZdwJ3hRwF5tYXZkCUjsrsBM1ot5GBZeKeNUMaY","https://dexscreener.com/solana/H9G3pEdKuRdyAg7ytxexJ1o4nTnyem4JkC1w6AsSpump?maker=AQcMhwZdwJ3hRwF5tYXZkCUjsrsBM1ot5GBZeKeNUMaY")</f>
        <v/>
      </c>
    </row>
    <row r="81">
      <c r="A81" t="inlineStr">
        <is>
          <t>FHffRcUwZ5tFxSifeSicxRuQ8bHwcmBUcyggLt7Jpump</t>
        </is>
      </c>
      <c r="B81" t="inlineStr">
        <is>
          <t>DIALED</t>
        </is>
      </c>
      <c r="C81" t="n">
        <v>7</v>
      </c>
      <c r="D81" t="n">
        <v>-0.17</v>
      </c>
      <c r="E81" t="n">
        <v>-1</v>
      </c>
      <c r="F81" t="n">
        <v>0.506</v>
      </c>
      <c r="G81" t="n">
        <v>0.336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HYPERLINK("https://www.defined.fi/sol/FHffRcUwZ5tFxSifeSicxRuQ8bHwcmBUcyggLt7Jpump?maker=AQcMhwZdwJ3hRwF5tYXZkCUjsrsBM1ot5GBZeKeNUMaY","https://www.defined.fi/sol/FHffRcUwZ5tFxSifeSicxRuQ8bHwcmBUcyggLt7Jpump?maker=AQcMhwZdwJ3hRwF5tYXZkCUjsrsBM1ot5GBZeKeNUMaY")</f>
        <v/>
      </c>
      <c r="M81">
        <f>HYPERLINK("https://dexscreener.com/solana/FHffRcUwZ5tFxSifeSicxRuQ8bHwcmBUcyggLt7Jpump?maker=AQcMhwZdwJ3hRwF5tYXZkCUjsrsBM1ot5GBZeKeNUMaY","https://dexscreener.com/solana/FHffRcUwZ5tFxSifeSicxRuQ8bHwcmBUcyggLt7Jpump?maker=AQcMhwZdwJ3hRwF5tYXZkCUjsrsBM1ot5GBZeKeNUMaY")</f>
        <v/>
      </c>
    </row>
    <row r="82">
      <c r="A82" t="inlineStr">
        <is>
          <t>67MQXYrgQULDwUdCumb1yoNqoJ8UXmyCsoaDnrw7pump</t>
        </is>
      </c>
      <c r="B82" t="inlineStr">
        <is>
          <t>YUKI</t>
        </is>
      </c>
      <c r="C82" t="n">
        <v>7</v>
      </c>
      <c r="D82" t="n">
        <v>-0.333</v>
      </c>
      <c r="E82" t="n">
        <v>-1</v>
      </c>
      <c r="F82" t="n">
        <v>0.875</v>
      </c>
      <c r="G82" t="n">
        <v>0.542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HYPERLINK("https://www.defined.fi/sol/67MQXYrgQULDwUdCumb1yoNqoJ8UXmyCsoaDnrw7pump?maker=AQcMhwZdwJ3hRwF5tYXZkCUjsrsBM1ot5GBZeKeNUMaY","https://www.defined.fi/sol/67MQXYrgQULDwUdCumb1yoNqoJ8UXmyCsoaDnrw7pump?maker=AQcMhwZdwJ3hRwF5tYXZkCUjsrsBM1ot5GBZeKeNUMaY")</f>
        <v/>
      </c>
      <c r="M82">
        <f>HYPERLINK("https://dexscreener.com/solana/67MQXYrgQULDwUdCumb1yoNqoJ8UXmyCsoaDnrw7pump?maker=AQcMhwZdwJ3hRwF5tYXZkCUjsrsBM1ot5GBZeKeNUMaY","https://dexscreener.com/solana/67MQXYrgQULDwUdCumb1yoNqoJ8UXmyCsoaDnrw7pump?maker=AQcMhwZdwJ3hRwF5tYXZkCUjsrsBM1ot5GBZeKeNUMaY")</f>
        <v/>
      </c>
    </row>
    <row r="83">
      <c r="A83" t="inlineStr">
        <is>
          <t>6ZnypdkeGEvJj95XDNy6qjoRDSeNizrhqAsN2DXVpump</t>
        </is>
      </c>
      <c r="B83" t="inlineStr">
        <is>
          <t>unknown_6Zny</t>
        </is>
      </c>
      <c r="C83" t="n">
        <v>7</v>
      </c>
      <c r="D83" t="n">
        <v>-0.025</v>
      </c>
      <c r="E83" t="n">
        <v>-1</v>
      </c>
      <c r="F83" t="n">
        <v>0.922</v>
      </c>
      <c r="G83" t="n">
        <v>0.897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HYPERLINK("https://www.defined.fi/sol/6ZnypdkeGEvJj95XDNy6qjoRDSeNizrhqAsN2DXVpump?maker=AQcMhwZdwJ3hRwF5tYXZkCUjsrsBM1ot5GBZeKeNUMaY","https://www.defined.fi/sol/6ZnypdkeGEvJj95XDNy6qjoRDSeNizrhqAsN2DXVpump?maker=AQcMhwZdwJ3hRwF5tYXZkCUjsrsBM1ot5GBZeKeNUMaY")</f>
        <v/>
      </c>
      <c r="M83">
        <f>HYPERLINK("https://dexscreener.com/solana/6ZnypdkeGEvJj95XDNy6qjoRDSeNizrhqAsN2DXVpump?maker=AQcMhwZdwJ3hRwF5tYXZkCUjsrsBM1ot5GBZeKeNUMaY","https://dexscreener.com/solana/6ZnypdkeGEvJj95XDNy6qjoRDSeNizrhqAsN2DXVpump?maker=AQcMhwZdwJ3hRwF5tYXZkCUjsrsBM1ot5GBZeKeNUMaY")</f>
        <v/>
      </c>
    </row>
    <row r="84">
      <c r="A84" t="inlineStr">
        <is>
          <t>CidGXfEhPsd2awmdXYXBrtSFtWP5iB6pS2Z3XsHqpump</t>
        </is>
      </c>
      <c r="B84" t="inlineStr">
        <is>
          <t>unknown_CidG</t>
        </is>
      </c>
      <c r="C84" t="n">
        <v>8</v>
      </c>
      <c r="D84" t="n">
        <v>2.32</v>
      </c>
      <c r="E84" t="n">
        <v>0.32</v>
      </c>
      <c r="F84" t="n">
        <v>7.35</v>
      </c>
      <c r="G84" t="n">
        <v>9.67</v>
      </c>
      <c r="H84" t="n">
        <v>4</v>
      </c>
      <c r="I84" t="n">
        <v>2</v>
      </c>
      <c r="J84" t="n">
        <v>-1</v>
      </c>
      <c r="K84" t="n">
        <v>-1</v>
      </c>
      <c r="L84">
        <f>HYPERLINK("https://www.defined.fi/sol/CidGXfEhPsd2awmdXYXBrtSFtWP5iB6pS2Z3XsHqpump?maker=AQcMhwZdwJ3hRwF5tYXZkCUjsrsBM1ot5GBZeKeNUMaY","https://www.defined.fi/sol/CidGXfEhPsd2awmdXYXBrtSFtWP5iB6pS2Z3XsHqpump?maker=AQcMhwZdwJ3hRwF5tYXZkCUjsrsBM1ot5GBZeKeNUMaY")</f>
        <v/>
      </c>
      <c r="M84">
        <f>HYPERLINK("https://dexscreener.com/solana/CidGXfEhPsd2awmdXYXBrtSFtWP5iB6pS2Z3XsHqpump?maker=AQcMhwZdwJ3hRwF5tYXZkCUjsrsBM1ot5GBZeKeNUMaY","https://dexscreener.com/solana/CidGXfEhPsd2awmdXYXBrtSFtWP5iB6pS2Z3XsHqpump?maker=AQcMhwZdwJ3hRwF5tYXZkCUjsrsBM1ot5GBZeKeNUMaY")</f>
        <v/>
      </c>
    </row>
    <row r="85">
      <c r="A85" t="inlineStr">
        <is>
          <t>7CgKnUxxHB5HG598hyhJfqbB47gN2Fdr7TN7WrTjpump</t>
        </is>
      </c>
      <c r="B85" t="inlineStr">
        <is>
          <t>wagmi</t>
        </is>
      </c>
      <c r="C85" t="n">
        <v>8</v>
      </c>
      <c r="D85" t="n">
        <v>5.54</v>
      </c>
      <c r="E85" t="n">
        <v>0.74</v>
      </c>
      <c r="F85" t="n">
        <v>7.46</v>
      </c>
      <c r="G85" t="n">
        <v>13</v>
      </c>
      <c r="H85" t="n">
        <v>2</v>
      </c>
      <c r="I85" t="n">
        <v>4</v>
      </c>
      <c r="J85" t="n">
        <v>-1</v>
      </c>
      <c r="K85" t="n">
        <v>-1</v>
      </c>
      <c r="L85">
        <f>HYPERLINK("https://www.defined.fi/sol/7CgKnUxxHB5HG598hyhJfqbB47gN2Fdr7TN7WrTjpump?maker=AQcMhwZdwJ3hRwF5tYXZkCUjsrsBM1ot5GBZeKeNUMaY","https://www.defined.fi/sol/7CgKnUxxHB5HG598hyhJfqbB47gN2Fdr7TN7WrTjpump?maker=AQcMhwZdwJ3hRwF5tYXZkCUjsrsBM1ot5GBZeKeNUMaY")</f>
        <v/>
      </c>
      <c r="M85">
        <f>HYPERLINK("https://dexscreener.com/solana/7CgKnUxxHB5HG598hyhJfqbB47gN2Fdr7TN7WrTjpump?maker=AQcMhwZdwJ3hRwF5tYXZkCUjsrsBM1ot5GBZeKeNUMaY","https://dexscreener.com/solana/7CgKnUxxHB5HG598hyhJfqbB47gN2Fdr7TN7WrTjpump?maker=AQcMhwZdwJ3hRwF5tYXZkCUjsrsBM1ot5GBZeKeNUMaY")</f>
        <v/>
      </c>
    </row>
    <row r="86">
      <c r="A86" t="inlineStr">
        <is>
          <t>6aF8ka2R8jin5tnQx3agYdVp8PUritMcLpzBxztcpump</t>
        </is>
      </c>
      <c r="B86" t="inlineStr">
        <is>
          <t>CULT</t>
        </is>
      </c>
      <c r="C86" t="n">
        <v>8</v>
      </c>
      <c r="D86" t="n">
        <v>0.005</v>
      </c>
      <c r="E86" t="n">
        <v>-1</v>
      </c>
      <c r="F86" t="n">
        <v>2.06</v>
      </c>
      <c r="G86" t="n">
        <v>2.06</v>
      </c>
      <c r="H86" t="n">
        <v>2</v>
      </c>
      <c r="I86" t="n">
        <v>1</v>
      </c>
      <c r="J86" t="n">
        <v>-1</v>
      </c>
      <c r="K86" t="n">
        <v>-1</v>
      </c>
      <c r="L86">
        <f>HYPERLINK("https://www.defined.fi/sol/6aF8ka2R8jin5tnQx3agYdVp8PUritMcLpzBxztcpump?maker=AQcMhwZdwJ3hRwF5tYXZkCUjsrsBM1ot5GBZeKeNUMaY","https://www.defined.fi/sol/6aF8ka2R8jin5tnQx3agYdVp8PUritMcLpzBxztcpump?maker=AQcMhwZdwJ3hRwF5tYXZkCUjsrsBM1ot5GBZeKeNUMaY")</f>
        <v/>
      </c>
      <c r="M86">
        <f>HYPERLINK("https://dexscreener.com/solana/6aF8ka2R8jin5tnQx3agYdVp8PUritMcLpzBxztcpump?maker=AQcMhwZdwJ3hRwF5tYXZkCUjsrsBM1ot5GBZeKeNUMaY","https://dexscreener.com/solana/6aF8ka2R8jin5tnQx3agYdVp8PUritMcLpzBxztcpump?maker=AQcMhwZdwJ3hRwF5tYXZkCUjsrsBM1ot5GBZeKeNUMaY")</f>
        <v/>
      </c>
    </row>
    <row r="87">
      <c r="A87" t="inlineStr">
        <is>
          <t>BWr9zA75ybMitGHwp6xzWhQHsVun77p6xzw2cyV8pump</t>
        </is>
      </c>
      <c r="B87" t="inlineStr">
        <is>
          <t>HEYPMI</t>
        </is>
      </c>
      <c r="C87" t="n">
        <v>8</v>
      </c>
      <c r="D87" t="n">
        <v>3.36</v>
      </c>
      <c r="E87" t="n">
        <v>0.82</v>
      </c>
      <c r="F87" t="n">
        <v>4.11</v>
      </c>
      <c r="G87" t="n">
        <v>7.47</v>
      </c>
      <c r="H87" t="n">
        <v>2</v>
      </c>
      <c r="I87" t="n">
        <v>2</v>
      </c>
      <c r="J87" t="n">
        <v>-1</v>
      </c>
      <c r="K87" t="n">
        <v>-1</v>
      </c>
      <c r="L87">
        <f>HYPERLINK("https://www.defined.fi/sol/BWr9zA75ybMitGHwp6xzWhQHsVun77p6xzw2cyV8pump?maker=AQcMhwZdwJ3hRwF5tYXZkCUjsrsBM1ot5GBZeKeNUMaY","https://www.defined.fi/sol/BWr9zA75ybMitGHwp6xzWhQHsVun77p6xzw2cyV8pump?maker=AQcMhwZdwJ3hRwF5tYXZkCUjsrsBM1ot5GBZeKeNUMaY")</f>
        <v/>
      </c>
      <c r="M87">
        <f>HYPERLINK("https://dexscreener.com/solana/BWr9zA75ybMitGHwp6xzWhQHsVun77p6xzw2cyV8pump?maker=AQcMhwZdwJ3hRwF5tYXZkCUjsrsBM1ot5GBZeKeNUMaY","https://dexscreener.com/solana/BWr9zA75ybMitGHwp6xzWhQHsVun77p6xzw2cyV8pump?maker=AQcMhwZdwJ3hRwF5tYXZkCUjsrsBM1ot5GBZeKeNUMaY")</f>
        <v/>
      </c>
    </row>
    <row r="88">
      <c r="A88" t="inlineStr">
        <is>
          <t>6kWiWWYGyy4M9xVAidRVwrgT9kD5PXqeB7uizAw7pump</t>
        </is>
      </c>
      <c r="B88" t="inlineStr">
        <is>
          <t>NARC</t>
        </is>
      </c>
      <c r="C88" t="n">
        <v>8</v>
      </c>
      <c r="D88" t="n">
        <v>-1.34</v>
      </c>
      <c r="E88" t="n">
        <v>-1</v>
      </c>
      <c r="F88" t="n">
        <v>2.29</v>
      </c>
      <c r="G88" t="n">
        <v>0.952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HYPERLINK("https://www.defined.fi/sol/6kWiWWYGyy4M9xVAidRVwrgT9kD5PXqeB7uizAw7pump?maker=AQcMhwZdwJ3hRwF5tYXZkCUjsrsBM1ot5GBZeKeNUMaY","https://www.defined.fi/sol/6kWiWWYGyy4M9xVAidRVwrgT9kD5PXqeB7uizAw7pump?maker=AQcMhwZdwJ3hRwF5tYXZkCUjsrsBM1ot5GBZeKeNUMaY")</f>
        <v/>
      </c>
      <c r="M88">
        <f>HYPERLINK("https://dexscreener.com/solana/6kWiWWYGyy4M9xVAidRVwrgT9kD5PXqeB7uizAw7pump?maker=AQcMhwZdwJ3hRwF5tYXZkCUjsrsBM1ot5GBZeKeNUMaY","https://dexscreener.com/solana/6kWiWWYGyy4M9xVAidRVwrgT9kD5PXqeB7uizAw7pump?maker=AQcMhwZdwJ3hRwF5tYXZkCUjsrsBM1ot5GBZeKeNUMaY")</f>
        <v/>
      </c>
    </row>
    <row r="89">
      <c r="A89" t="inlineStr">
        <is>
          <t>GLeYD3RVVfT5ej7GQK4KhFrTnRPbZifKZexy7zbnpump</t>
        </is>
      </c>
      <c r="B89" t="inlineStr">
        <is>
          <t>CAT-6900</t>
        </is>
      </c>
      <c r="C89" t="n">
        <v>8</v>
      </c>
      <c r="D89" t="n">
        <v>-0.07000000000000001</v>
      </c>
      <c r="E89" t="n">
        <v>-1</v>
      </c>
      <c r="F89" t="n">
        <v>0.546</v>
      </c>
      <c r="G89" t="n">
        <v>0.476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HYPERLINK("https://www.defined.fi/sol/GLeYD3RVVfT5ej7GQK4KhFrTnRPbZifKZexy7zbnpump?maker=AQcMhwZdwJ3hRwF5tYXZkCUjsrsBM1ot5GBZeKeNUMaY","https://www.defined.fi/sol/GLeYD3RVVfT5ej7GQK4KhFrTnRPbZifKZexy7zbnpump?maker=AQcMhwZdwJ3hRwF5tYXZkCUjsrsBM1ot5GBZeKeNUMaY")</f>
        <v/>
      </c>
      <c r="M89">
        <f>HYPERLINK("https://dexscreener.com/solana/GLeYD3RVVfT5ej7GQK4KhFrTnRPbZifKZexy7zbnpump?maker=AQcMhwZdwJ3hRwF5tYXZkCUjsrsBM1ot5GBZeKeNUMaY","https://dexscreener.com/solana/GLeYD3RVVfT5ej7GQK4KhFrTnRPbZifKZexy7zbnpump?maker=AQcMhwZdwJ3hRwF5tYXZkCUjsrsBM1ot5GBZeKeNUMaY")</f>
        <v/>
      </c>
    </row>
    <row r="90">
      <c r="A90" t="inlineStr">
        <is>
          <t>EJVyuFpz4tMp9ib5bWUhgPGSnc7YvZ5Y8PLoX7fopump</t>
        </is>
      </c>
      <c r="B90" t="inlineStr">
        <is>
          <t>HARUMI</t>
        </is>
      </c>
      <c r="C90" t="n">
        <v>8</v>
      </c>
      <c r="D90" t="n">
        <v>-0.203</v>
      </c>
      <c r="E90" t="n">
        <v>-1</v>
      </c>
      <c r="F90" t="n">
        <v>0.784</v>
      </c>
      <c r="G90" t="n">
        <v>0.581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HYPERLINK("https://www.defined.fi/sol/EJVyuFpz4tMp9ib5bWUhgPGSnc7YvZ5Y8PLoX7fopump?maker=AQcMhwZdwJ3hRwF5tYXZkCUjsrsBM1ot5GBZeKeNUMaY","https://www.defined.fi/sol/EJVyuFpz4tMp9ib5bWUhgPGSnc7YvZ5Y8PLoX7fopump?maker=AQcMhwZdwJ3hRwF5tYXZkCUjsrsBM1ot5GBZeKeNUMaY")</f>
        <v/>
      </c>
      <c r="M90">
        <f>HYPERLINK("https://dexscreener.com/solana/EJVyuFpz4tMp9ib5bWUhgPGSnc7YvZ5Y8PLoX7fopump?maker=AQcMhwZdwJ3hRwF5tYXZkCUjsrsBM1ot5GBZeKeNUMaY","https://dexscreener.com/solana/EJVyuFpz4tMp9ib5bWUhgPGSnc7YvZ5Y8PLoX7fopump?maker=AQcMhwZdwJ3hRwF5tYXZkCUjsrsBM1ot5GBZeKeNUMaY")</f>
        <v/>
      </c>
    </row>
    <row r="91">
      <c r="A91" t="inlineStr">
        <is>
          <t>8rMXso6fLBBL5CqcDnb1QWTogRsHyj47y6bQRyqJwMKw</t>
        </is>
      </c>
      <c r="B91" t="inlineStr">
        <is>
          <t>DOGS6900</t>
        </is>
      </c>
      <c r="C91" t="n">
        <v>9</v>
      </c>
      <c r="D91" t="n">
        <v>-0.734</v>
      </c>
      <c r="E91" t="n">
        <v>-1</v>
      </c>
      <c r="F91" t="n">
        <v>1.5</v>
      </c>
      <c r="G91" t="n">
        <v>0.768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HYPERLINK("https://www.defined.fi/sol/8rMXso6fLBBL5CqcDnb1QWTogRsHyj47y6bQRyqJwMKw?maker=AQcMhwZdwJ3hRwF5tYXZkCUjsrsBM1ot5GBZeKeNUMaY","https://www.defined.fi/sol/8rMXso6fLBBL5CqcDnb1QWTogRsHyj47y6bQRyqJwMKw?maker=AQcMhwZdwJ3hRwF5tYXZkCUjsrsBM1ot5GBZeKeNUMaY")</f>
        <v/>
      </c>
      <c r="M91">
        <f>HYPERLINK("https://dexscreener.com/solana/8rMXso6fLBBL5CqcDnb1QWTogRsHyj47y6bQRyqJwMKw?maker=AQcMhwZdwJ3hRwF5tYXZkCUjsrsBM1ot5GBZeKeNUMaY","https://dexscreener.com/solana/8rMXso6fLBBL5CqcDnb1QWTogRsHyj47y6bQRyqJwMKw?maker=AQcMhwZdwJ3hRwF5tYXZkCUjsrsBM1ot5GBZeKeNUMaY")</f>
        <v/>
      </c>
    </row>
    <row r="92">
      <c r="A92" t="inlineStr">
        <is>
          <t>6VhSFHYKZ6S7WCP8X4AyaMPvTpUS3RkKZSpNxftnpump</t>
        </is>
      </c>
      <c r="B92" t="inlineStr">
        <is>
          <t>SBF</t>
        </is>
      </c>
      <c r="C92" t="n">
        <v>9</v>
      </c>
      <c r="D92" t="n">
        <v>-0.007</v>
      </c>
      <c r="E92" t="n">
        <v>-1</v>
      </c>
      <c r="F92" t="n">
        <v>1.3</v>
      </c>
      <c r="G92" t="n">
        <v>1.3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HYPERLINK("https://www.defined.fi/sol/6VhSFHYKZ6S7WCP8X4AyaMPvTpUS3RkKZSpNxftnpump?maker=AQcMhwZdwJ3hRwF5tYXZkCUjsrsBM1ot5GBZeKeNUMaY","https://www.defined.fi/sol/6VhSFHYKZ6S7WCP8X4AyaMPvTpUS3RkKZSpNxftnpump?maker=AQcMhwZdwJ3hRwF5tYXZkCUjsrsBM1ot5GBZeKeNUMaY")</f>
        <v/>
      </c>
      <c r="M92">
        <f>HYPERLINK("https://dexscreener.com/solana/6VhSFHYKZ6S7WCP8X4AyaMPvTpUS3RkKZSpNxftnpump?maker=AQcMhwZdwJ3hRwF5tYXZkCUjsrsBM1ot5GBZeKeNUMaY","https://dexscreener.com/solana/6VhSFHYKZ6S7WCP8X4AyaMPvTpUS3RkKZSpNxftnpump?maker=AQcMhwZdwJ3hRwF5tYXZkCUjsrsBM1ot5GBZeKeNUMaY")</f>
        <v/>
      </c>
    </row>
    <row r="93">
      <c r="A93" t="inlineStr">
        <is>
          <t>31YYRXzFCGpM2mvFJ8Ws9Yr8d7qThVQA61Q4zxhEpump</t>
        </is>
      </c>
      <c r="B93" t="inlineStr">
        <is>
          <t>GCI6900</t>
        </is>
      </c>
      <c r="C93" t="n">
        <v>9</v>
      </c>
      <c r="D93" t="n">
        <v>-1.92</v>
      </c>
      <c r="E93" t="n">
        <v>-0.55</v>
      </c>
      <c r="F93" t="n">
        <v>3.47</v>
      </c>
      <c r="G93" t="n">
        <v>1.55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HYPERLINK("https://www.defined.fi/sol/31YYRXzFCGpM2mvFJ8Ws9Yr8d7qThVQA61Q4zxhEpump?maker=AQcMhwZdwJ3hRwF5tYXZkCUjsrsBM1ot5GBZeKeNUMaY","https://www.defined.fi/sol/31YYRXzFCGpM2mvFJ8Ws9Yr8d7qThVQA61Q4zxhEpump?maker=AQcMhwZdwJ3hRwF5tYXZkCUjsrsBM1ot5GBZeKeNUMaY")</f>
        <v/>
      </c>
      <c r="M93">
        <f>HYPERLINK("https://dexscreener.com/solana/31YYRXzFCGpM2mvFJ8Ws9Yr8d7qThVQA61Q4zxhEpump?maker=AQcMhwZdwJ3hRwF5tYXZkCUjsrsBM1ot5GBZeKeNUMaY","https://dexscreener.com/solana/31YYRXzFCGpM2mvFJ8Ws9Yr8d7qThVQA61Q4zxhEpump?maker=AQcMhwZdwJ3hRwF5tYXZkCUjsrsBM1ot5GBZeKeNUMaY")</f>
        <v/>
      </c>
    </row>
    <row r="94">
      <c r="A94" t="inlineStr">
        <is>
          <t>6UwuNNP2QEBkJGUEfv61423o3s5wxsB2LPPFkqRSpump</t>
        </is>
      </c>
      <c r="B94" t="inlineStr">
        <is>
          <t>unknown_6Uwu</t>
        </is>
      </c>
      <c r="C94" t="n">
        <v>9</v>
      </c>
      <c r="D94" t="n">
        <v>-0.389</v>
      </c>
      <c r="E94" t="n">
        <v>-1</v>
      </c>
      <c r="F94" t="n">
        <v>1.56</v>
      </c>
      <c r="G94" t="n">
        <v>1.18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HYPERLINK("https://www.defined.fi/sol/6UwuNNP2QEBkJGUEfv61423o3s5wxsB2LPPFkqRSpump?maker=AQcMhwZdwJ3hRwF5tYXZkCUjsrsBM1ot5GBZeKeNUMaY","https://www.defined.fi/sol/6UwuNNP2QEBkJGUEfv61423o3s5wxsB2LPPFkqRSpump?maker=AQcMhwZdwJ3hRwF5tYXZkCUjsrsBM1ot5GBZeKeNUMaY")</f>
        <v/>
      </c>
      <c r="M94">
        <f>HYPERLINK("https://dexscreener.com/solana/6UwuNNP2QEBkJGUEfv61423o3s5wxsB2LPPFkqRSpump?maker=AQcMhwZdwJ3hRwF5tYXZkCUjsrsBM1ot5GBZeKeNUMaY","https://dexscreener.com/solana/6UwuNNP2QEBkJGUEfv61423o3s5wxsB2LPPFkqRSpump?maker=AQcMhwZdwJ3hRwF5tYXZkCUjsrsBM1ot5GBZeKeNUMaY")</f>
        <v/>
      </c>
    </row>
    <row r="95">
      <c r="A95" t="inlineStr">
        <is>
          <t>D4HKsYJdxogN9bzAFTSsHroScHLEDGfdjyj18fcVcuSn</t>
        </is>
      </c>
      <c r="B95" t="inlineStr">
        <is>
          <t>Bcore</t>
        </is>
      </c>
      <c r="C95" t="n">
        <v>9</v>
      </c>
      <c r="D95" t="n">
        <v>-0.025</v>
      </c>
      <c r="E95" t="n">
        <v>-0.01</v>
      </c>
      <c r="F95" t="n">
        <v>4.18</v>
      </c>
      <c r="G95" t="n">
        <v>4.15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HYPERLINK("https://www.defined.fi/sol/D4HKsYJdxogN9bzAFTSsHroScHLEDGfdjyj18fcVcuSn?maker=AQcMhwZdwJ3hRwF5tYXZkCUjsrsBM1ot5GBZeKeNUMaY","https://www.defined.fi/sol/D4HKsYJdxogN9bzAFTSsHroScHLEDGfdjyj18fcVcuSn?maker=AQcMhwZdwJ3hRwF5tYXZkCUjsrsBM1ot5GBZeKeNUMaY")</f>
        <v/>
      </c>
      <c r="M95">
        <f>HYPERLINK("https://dexscreener.com/solana/D4HKsYJdxogN9bzAFTSsHroScHLEDGfdjyj18fcVcuSn?maker=AQcMhwZdwJ3hRwF5tYXZkCUjsrsBM1ot5GBZeKeNUMaY","https://dexscreener.com/solana/D4HKsYJdxogN9bzAFTSsHroScHLEDGfdjyj18fcVcuSn?maker=AQcMhwZdwJ3hRwF5tYXZkCUjsrsBM1ot5GBZeKeNUMaY")</f>
        <v/>
      </c>
    </row>
    <row r="96">
      <c r="A96" t="inlineStr">
        <is>
          <t>UMcLsT1Vop5D4JupYpZhBZjj3h28JXP56ts9EXXpump</t>
        </is>
      </c>
      <c r="B96" t="inlineStr">
        <is>
          <t>buns</t>
        </is>
      </c>
      <c r="C96" t="n">
        <v>9</v>
      </c>
      <c r="D96" t="n">
        <v>-0.457</v>
      </c>
      <c r="E96" t="n">
        <v>-1</v>
      </c>
      <c r="F96" t="n">
        <v>1.83</v>
      </c>
      <c r="G96" t="n">
        <v>1.37</v>
      </c>
      <c r="H96" t="n">
        <v>2</v>
      </c>
      <c r="I96" t="n">
        <v>1</v>
      </c>
      <c r="J96" t="n">
        <v>-1</v>
      </c>
      <c r="K96" t="n">
        <v>-1</v>
      </c>
      <c r="L96">
        <f>HYPERLINK("https://www.defined.fi/sol/UMcLsT1Vop5D4JupYpZhBZjj3h28JXP56ts9EXXpump?maker=AQcMhwZdwJ3hRwF5tYXZkCUjsrsBM1ot5GBZeKeNUMaY","https://www.defined.fi/sol/UMcLsT1Vop5D4JupYpZhBZjj3h28JXP56ts9EXXpump?maker=AQcMhwZdwJ3hRwF5tYXZkCUjsrsBM1ot5GBZeKeNUMaY")</f>
        <v/>
      </c>
      <c r="M96">
        <f>HYPERLINK("https://dexscreener.com/solana/UMcLsT1Vop5D4JupYpZhBZjj3h28JXP56ts9EXXpump?maker=AQcMhwZdwJ3hRwF5tYXZkCUjsrsBM1ot5GBZeKeNUMaY","https://dexscreener.com/solana/UMcLsT1Vop5D4JupYpZhBZjj3h28JXP56ts9EXXpump?maker=AQcMhwZdwJ3hRwF5tYXZkCUjsrsBM1ot5GBZeKeNUMaY")</f>
        <v/>
      </c>
    </row>
    <row r="97">
      <c r="A97" t="inlineStr">
        <is>
          <t>5jiZkSgsyj85cXxmWCBHdRx8Cxrft5Y2p7tNWpeNpump</t>
        </is>
      </c>
      <c r="B97" t="inlineStr">
        <is>
          <t>Shaba</t>
        </is>
      </c>
      <c r="C97" t="n">
        <v>9</v>
      </c>
      <c r="D97" t="n">
        <v>2.71</v>
      </c>
      <c r="E97" t="n">
        <v>1.25</v>
      </c>
      <c r="F97" t="n">
        <v>2.16</v>
      </c>
      <c r="G97" t="n">
        <v>4.87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HYPERLINK("https://www.defined.fi/sol/5jiZkSgsyj85cXxmWCBHdRx8Cxrft5Y2p7tNWpeNpump?maker=AQcMhwZdwJ3hRwF5tYXZkCUjsrsBM1ot5GBZeKeNUMaY","https://www.defined.fi/sol/5jiZkSgsyj85cXxmWCBHdRx8Cxrft5Y2p7tNWpeNpump?maker=AQcMhwZdwJ3hRwF5tYXZkCUjsrsBM1ot5GBZeKeNUMaY")</f>
        <v/>
      </c>
      <c r="M97">
        <f>HYPERLINK("https://dexscreener.com/solana/5jiZkSgsyj85cXxmWCBHdRx8Cxrft5Y2p7tNWpeNpump?maker=AQcMhwZdwJ3hRwF5tYXZkCUjsrsBM1ot5GBZeKeNUMaY","https://dexscreener.com/solana/5jiZkSgsyj85cXxmWCBHdRx8Cxrft5Y2p7tNWpeNpump?maker=AQcMhwZdwJ3hRwF5tYXZkCUjsrsBM1ot5GBZeKeNUMaY")</f>
        <v/>
      </c>
    </row>
    <row r="98">
      <c r="A98" t="inlineStr">
        <is>
          <t>J1AVm89rGKLG67biusiwj1sL2QyfiWqY1AsHoZd1pump</t>
        </is>
      </c>
      <c r="B98" t="inlineStr">
        <is>
          <t>SKBDI</t>
        </is>
      </c>
      <c r="C98" t="n">
        <v>10</v>
      </c>
      <c r="D98" t="n">
        <v>-0.872</v>
      </c>
      <c r="E98" t="n">
        <v>-1</v>
      </c>
      <c r="F98" t="n">
        <v>2.65</v>
      </c>
      <c r="G98" t="n">
        <v>1.78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HYPERLINK("https://www.defined.fi/sol/J1AVm89rGKLG67biusiwj1sL2QyfiWqY1AsHoZd1pump?maker=AQcMhwZdwJ3hRwF5tYXZkCUjsrsBM1ot5GBZeKeNUMaY","https://www.defined.fi/sol/J1AVm89rGKLG67biusiwj1sL2QyfiWqY1AsHoZd1pump?maker=AQcMhwZdwJ3hRwF5tYXZkCUjsrsBM1ot5GBZeKeNUMaY")</f>
        <v/>
      </c>
      <c r="M98">
        <f>HYPERLINK("https://dexscreener.com/solana/J1AVm89rGKLG67biusiwj1sL2QyfiWqY1AsHoZd1pump?maker=AQcMhwZdwJ3hRwF5tYXZkCUjsrsBM1ot5GBZeKeNUMaY","https://dexscreener.com/solana/J1AVm89rGKLG67biusiwj1sL2QyfiWqY1AsHoZd1pump?maker=AQcMhwZdwJ3hRwF5tYXZkCUjsrsBM1ot5GBZeKeNUMaY")</f>
        <v/>
      </c>
    </row>
    <row r="99">
      <c r="A99" t="inlineStr">
        <is>
          <t>6uaBvAFLXdx9JPNzRkU6DJyRndnAQEA4SFrQsZjWpump</t>
        </is>
      </c>
      <c r="B99" t="inlineStr">
        <is>
          <t>BLOOM</t>
        </is>
      </c>
      <c r="C99" t="n">
        <v>10</v>
      </c>
      <c r="D99" t="n">
        <v>-1.29</v>
      </c>
      <c r="E99" t="n">
        <v>-0.37</v>
      </c>
      <c r="F99" t="n">
        <v>3.52</v>
      </c>
      <c r="G99" t="n">
        <v>2.23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HYPERLINK("https://www.defined.fi/sol/6uaBvAFLXdx9JPNzRkU6DJyRndnAQEA4SFrQsZjWpump?maker=AQcMhwZdwJ3hRwF5tYXZkCUjsrsBM1ot5GBZeKeNUMaY","https://www.defined.fi/sol/6uaBvAFLXdx9JPNzRkU6DJyRndnAQEA4SFrQsZjWpump?maker=AQcMhwZdwJ3hRwF5tYXZkCUjsrsBM1ot5GBZeKeNUMaY")</f>
        <v/>
      </c>
      <c r="M99">
        <f>HYPERLINK("https://dexscreener.com/solana/6uaBvAFLXdx9JPNzRkU6DJyRndnAQEA4SFrQsZjWpump?maker=AQcMhwZdwJ3hRwF5tYXZkCUjsrsBM1ot5GBZeKeNUMaY","https://dexscreener.com/solana/6uaBvAFLXdx9JPNzRkU6DJyRndnAQEA4SFrQsZjWpump?maker=AQcMhwZdwJ3hRwF5tYXZkCUjsrsBM1ot5GBZeKeNUMaY")</f>
        <v/>
      </c>
    </row>
    <row r="100">
      <c r="A100" t="inlineStr">
        <is>
          <t>EiqnmDvDC8vZC97f4bsNFvrV9fLCfMatb9icrUVEpump</t>
        </is>
      </c>
      <c r="B100" t="inlineStr">
        <is>
          <t>unknown_Eiqn</t>
        </is>
      </c>
      <c r="C100" t="n">
        <v>10</v>
      </c>
      <c r="D100" t="n">
        <v>-2.41</v>
      </c>
      <c r="E100" t="n">
        <v>-1</v>
      </c>
      <c r="F100" t="n">
        <v>5.55</v>
      </c>
      <c r="G100" t="n">
        <v>3.14</v>
      </c>
      <c r="H100" t="n">
        <v>3</v>
      </c>
      <c r="I100" t="n">
        <v>1</v>
      </c>
      <c r="J100" t="n">
        <v>-1</v>
      </c>
      <c r="K100" t="n">
        <v>-1</v>
      </c>
      <c r="L100">
        <f>HYPERLINK("https://www.defined.fi/sol/EiqnmDvDC8vZC97f4bsNFvrV9fLCfMatb9icrUVEpump?maker=AQcMhwZdwJ3hRwF5tYXZkCUjsrsBM1ot5GBZeKeNUMaY","https://www.defined.fi/sol/EiqnmDvDC8vZC97f4bsNFvrV9fLCfMatb9icrUVEpump?maker=AQcMhwZdwJ3hRwF5tYXZkCUjsrsBM1ot5GBZeKeNUMaY")</f>
        <v/>
      </c>
      <c r="M100">
        <f>HYPERLINK("https://dexscreener.com/solana/EiqnmDvDC8vZC97f4bsNFvrV9fLCfMatb9icrUVEpump?maker=AQcMhwZdwJ3hRwF5tYXZkCUjsrsBM1ot5GBZeKeNUMaY","https://dexscreener.com/solana/EiqnmDvDC8vZC97f4bsNFvrV9fLCfMatb9icrUVEpump?maker=AQcMhwZdwJ3hRwF5tYXZkCUjsrsBM1ot5GBZeKeNUMaY")</f>
        <v/>
      </c>
    </row>
    <row r="101">
      <c r="A101" t="inlineStr">
        <is>
          <t>FUT7m23ZMVQGXoTNcv2onMAC1gqJw4FY279LL7jdpump</t>
        </is>
      </c>
      <c r="B101" t="inlineStr">
        <is>
          <t>unknown_FUT7</t>
        </is>
      </c>
      <c r="C101" t="n">
        <v>10</v>
      </c>
      <c r="D101" t="n">
        <v>-0.604</v>
      </c>
      <c r="E101" t="n">
        <v>-1</v>
      </c>
      <c r="F101" t="n">
        <v>2.48</v>
      </c>
      <c r="G101" t="n">
        <v>1.88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HYPERLINK("https://www.defined.fi/sol/FUT7m23ZMVQGXoTNcv2onMAC1gqJw4FY279LL7jdpump?maker=AQcMhwZdwJ3hRwF5tYXZkCUjsrsBM1ot5GBZeKeNUMaY","https://www.defined.fi/sol/FUT7m23ZMVQGXoTNcv2onMAC1gqJw4FY279LL7jdpump?maker=AQcMhwZdwJ3hRwF5tYXZkCUjsrsBM1ot5GBZeKeNUMaY")</f>
        <v/>
      </c>
      <c r="M101">
        <f>HYPERLINK("https://dexscreener.com/solana/FUT7m23ZMVQGXoTNcv2onMAC1gqJw4FY279LL7jdpump?maker=AQcMhwZdwJ3hRwF5tYXZkCUjsrsBM1ot5GBZeKeNUMaY","https://dexscreener.com/solana/FUT7m23ZMVQGXoTNcv2onMAC1gqJw4FY279LL7jdpump?maker=AQcMhwZdwJ3hRwF5tYXZkCUjsrsBM1ot5GBZeKeNUMaY")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