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93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9BB6NFEcjBCtnNLFko2FqVQBq8HHM13kCyYcdQbgpump</t>
        </is>
      </c>
      <c r="B2" t="inlineStr">
        <is>
          <t>Fartcoin</t>
        </is>
      </c>
      <c r="C2" t="n">
        <v>0</v>
      </c>
      <c r="D2" t="n">
        <v>-6.45</v>
      </c>
      <c r="E2" t="n">
        <v>-0.32</v>
      </c>
      <c r="F2" t="n">
        <v>20.07</v>
      </c>
      <c r="G2" t="n">
        <v>6.09</v>
      </c>
      <c r="H2" t="n">
        <v>5</v>
      </c>
      <c r="I2" t="n">
        <v>1</v>
      </c>
      <c r="J2" t="n">
        <v>-1</v>
      </c>
      <c r="K2" t="n">
        <v>-1</v>
      </c>
      <c r="L2">
        <f>HYPERLINK("https://www.defined.fi/sol/9BB6NFEcjBCtnNLFko2FqVQBq8HHM13kCyYcdQbgpump?maker=9d2HTebtsaur61A1cSjqjtwnYgjrd1JLz8TPpBan9YvQ","https://www.defined.fi/sol/9BB6NFEcjBCtnNLFko2FqVQBq8HHM13kCyYcdQbgpump?maker=9d2HTebtsaur61A1cSjqjtwnYgjrd1JLz8TPpBan9YvQ")</f>
        <v/>
      </c>
      <c r="M2">
        <f>HYPERLINK("https://dexscreener.com/solana/9BB6NFEcjBCtnNLFko2FqVQBq8HHM13kCyYcdQbgpump?maker=9d2HTebtsaur61A1cSjqjtwnYgjrd1JLz8TPpBan9YvQ","https://dexscreener.com/solana/9BB6NFEcjBCtnNLFko2FqVQBq8HHM13kCyYcdQbgpump?maker=9d2HTebtsaur61A1cSjqjtwnYgjrd1JLz8TPpBan9YvQ")</f>
        <v/>
      </c>
    </row>
    <row r="3">
      <c r="A3" t="inlineStr">
        <is>
          <t>HeJUFDxfJSzYFUuHLxkMqCgytU31G6mjP4wKviwqpump</t>
        </is>
      </c>
      <c r="B3" t="inlineStr">
        <is>
          <t>GNON</t>
        </is>
      </c>
      <c r="C3" t="n">
        <v>0</v>
      </c>
      <c r="D3" t="n">
        <v>136.44</v>
      </c>
      <c r="E3" t="n">
        <v>1.1</v>
      </c>
      <c r="F3" t="n">
        <v>124.07</v>
      </c>
      <c r="G3" t="n">
        <v>177.63</v>
      </c>
      <c r="H3" t="n">
        <v>9</v>
      </c>
      <c r="I3" t="n">
        <v>9</v>
      </c>
      <c r="J3" t="n">
        <v>-1</v>
      </c>
      <c r="K3" t="n">
        <v>-1</v>
      </c>
      <c r="L3">
        <f>HYPERLINK("https://www.defined.fi/sol/HeJUFDxfJSzYFUuHLxkMqCgytU31G6mjP4wKviwqpump?maker=9d2HTebtsaur61A1cSjqjtwnYgjrd1JLz8TPpBan9YvQ","https://www.defined.fi/sol/HeJUFDxfJSzYFUuHLxkMqCgytU31G6mjP4wKviwqpump?maker=9d2HTebtsaur61A1cSjqjtwnYgjrd1JLz8TPpBan9YvQ")</f>
        <v/>
      </c>
      <c r="M3">
        <f>HYPERLINK("https://dexscreener.com/solana/HeJUFDxfJSzYFUuHLxkMqCgytU31G6mjP4wKviwqpump?maker=9d2HTebtsaur61A1cSjqjtwnYgjrd1JLz8TPpBan9YvQ","https://dexscreener.com/solana/HeJUFDxfJSzYFUuHLxkMqCgytU31G6mjP4wKviwqpump?maker=9d2HTebtsaur61A1cSjqjtwnYgjrd1JLz8TPpBan9YvQ")</f>
        <v/>
      </c>
    </row>
    <row r="4">
      <c r="A4" t="inlineStr">
        <is>
          <t>CzLSujWBLFsSjncfkh59rUFqvafWcY5tzedWJSuypump</t>
        </is>
      </c>
      <c r="B4" t="inlineStr">
        <is>
          <t>GOAT</t>
        </is>
      </c>
      <c r="C4" t="n">
        <v>0</v>
      </c>
      <c r="D4" t="n">
        <v>135.88</v>
      </c>
      <c r="E4" t="n">
        <v>0.16</v>
      </c>
      <c r="F4" t="n">
        <v>872.24</v>
      </c>
      <c r="G4" t="n">
        <v>666.3099999999999</v>
      </c>
      <c r="H4" t="n">
        <v>66</v>
      </c>
      <c r="I4" t="n">
        <v>24</v>
      </c>
      <c r="J4" t="n">
        <v>-1</v>
      </c>
      <c r="K4" t="n">
        <v>-1</v>
      </c>
      <c r="L4">
        <f>HYPERLINK("https://www.defined.fi/sol/CzLSujWBLFsSjncfkh59rUFqvafWcY5tzedWJSuypump?maker=9d2HTebtsaur61A1cSjqjtwnYgjrd1JLz8TPpBan9YvQ","https://www.defined.fi/sol/CzLSujWBLFsSjncfkh59rUFqvafWcY5tzedWJSuypump?maker=9d2HTebtsaur61A1cSjqjtwnYgjrd1JLz8TPpBan9YvQ")</f>
        <v/>
      </c>
      <c r="M4">
        <f>HYPERLINK("https://dexscreener.com/solana/CzLSujWBLFsSjncfkh59rUFqvafWcY5tzedWJSuypump?maker=9d2HTebtsaur61A1cSjqjtwnYgjrd1JLz8TPpBan9YvQ","https://dexscreener.com/solana/CzLSujWBLFsSjncfkh59rUFqvafWcY5tzedWJSuypump?maker=9d2HTebtsaur61A1cSjqjtwnYgjrd1JLz8TPpBan9YvQ")</f>
        <v/>
      </c>
    </row>
    <row r="5">
      <c r="A5" t="inlineStr">
        <is>
          <t>vyPu3cip3jEDPqkigX92LcLdwyaFxmbg7UJmSVipump</t>
        </is>
      </c>
      <c r="B5" t="inlineStr">
        <is>
          <t>Novus</t>
        </is>
      </c>
      <c r="C5" t="n">
        <v>0</v>
      </c>
      <c r="D5" t="n">
        <v>-3.06</v>
      </c>
      <c r="E5" t="n">
        <v>-0.2</v>
      </c>
      <c r="F5" t="n">
        <v>14.95</v>
      </c>
      <c r="G5" t="n">
        <v>11.9</v>
      </c>
      <c r="H5" t="n">
        <v>2</v>
      </c>
      <c r="I5" t="n">
        <v>2</v>
      </c>
      <c r="J5" t="n">
        <v>-1</v>
      </c>
      <c r="K5" t="n">
        <v>-1</v>
      </c>
      <c r="L5">
        <f>HYPERLINK("https://www.defined.fi/sol/vyPu3cip3jEDPqkigX92LcLdwyaFxmbg7UJmSVipump?maker=9d2HTebtsaur61A1cSjqjtwnYgjrd1JLz8TPpBan9YvQ","https://www.defined.fi/sol/vyPu3cip3jEDPqkigX92LcLdwyaFxmbg7UJmSVipump?maker=9d2HTebtsaur61A1cSjqjtwnYgjrd1JLz8TPpBan9YvQ")</f>
        <v/>
      </c>
      <c r="M5">
        <f>HYPERLINK("https://dexscreener.com/solana/vyPu3cip3jEDPqkigX92LcLdwyaFxmbg7UJmSVipump?maker=9d2HTebtsaur61A1cSjqjtwnYgjrd1JLz8TPpBan9YvQ","https://dexscreener.com/solana/vyPu3cip3jEDPqkigX92LcLdwyaFxmbg7UJmSVipump?maker=9d2HTebtsaur61A1cSjqjtwnYgjrd1JLz8TPpBan9YvQ")</f>
        <v/>
      </c>
    </row>
    <row r="6">
      <c r="A6" t="inlineStr">
        <is>
          <t>4qNX615pV1oufdodNoiBzUsrUE3ww57DYg6LsUtupump</t>
        </is>
      </c>
      <c r="B6" t="inlineStr">
        <is>
          <t>CLAUDIUS</t>
        </is>
      </c>
      <c r="C6" t="n">
        <v>0</v>
      </c>
      <c r="D6" t="n">
        <v>-1.56</v>
      </c>
      <c r="E6" t="n">
        <v>-0.16</v>
      </c>
      <c r="F6" t="n">
        <v>10</v>
      </c>
      <c r="G6" t="n">
        <v>8.44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HYPERLINK("https://www.defined.fi/sol/4qNX615pV1oufdodNoiBzUsrUE3ww57DYg6LsUtupump?maker=9d2HTebtsaur61A1cSjqjtwnYgjrd1JLz8TPpBan9YvQ","https://www.defined.fi/sol/4qNX615pV1oufdodNoiBzUsrUE3ww57DYg6LsUtupump?maker=9d2HTebtsaur61A1cSjqjtwnYgjrd1JLz8TPpBan9YvQ")</f>
        <v/>
      </c>
      <c r="M6">
        <f>HYPERLINK("https://dexscreener.com/solana/4qNX615pV1oufdodNoiBzUsrUE3ww57DYg6LsUtupump?maker=9d2HTebtsaur61A1cSjqjtwnYgjrd1JLz8TPpBan9YvQ","https://dexscreener.com/solana/4qNX615pV1oufdodNoiBzUsrUE3ww57DYg6LsUtupump?maker=9d2HTebtsaur61A1cSjqjtwnYgjrd1JLz8TPpBan9YvQ")</f>
        <v/>
      </c>
    </row>
    <row r="7">
      <c r="A7" t="inlineStr">
        <is>
          <t>GJAFwWjJ3vnTsrQVabjBVK2TYB1YtRCQXRDfDgUnpump</t>
        </is>
      </c>
      <c r="B7" t="inlineStr">
        <is>
          <t>ACT</t>
        </is>
      </c>
      <c r="C7" t="n">
        <v>0</v>
      </c>
      <c r="D7" t="n">
        <v>23.68</v>
      </c>
      <c r="E7" t="n">
        <v>0.17</v>
      </c>
      <c r="F7" t="n">
        <v>140.35</v>
      </c>
      <c r="G7" t="n">
        <v>164.03</v>
      </c>
      <c r="H7" t="n">
        <v>16</v>
      </c>
      <c r="I7" t="n">
        <v>10</v>
      </c>
      <c r="J7" t="n">
        <v>-1</v>
      </c>
      <c r="K7" t="n">
        <v>-1</v>
      </c>
      <c r="L7">
        <f>HYPERLINK("https://www.defined.fi/sol/GJAFwWjJ3vnTsrQVabjBVK2TYB1YtRCQXRDfDgUnpump?maker=9d2HTebtsaur61A1cSjqjtwnYgjrd1JLz8TPpBan9YvQ","https://www.defined.fi/sol/GJAFwWjJ3vnTsrQVabjBVK2TYB1YtRCQXRDfDgUnpump?maker=9d2HTebtsaur61A1cSjqjtwnYgjrd1JLz8TPpBan9YvQ")</f>
        <v/>
      </c>
      <c r="M7">
        <f>HYPERLINK("https://dexscreener.com/solana/GJAFwWjJ3vnTsrQVabjBVK2TYB1YtRCQXRDfDgUnpump?maker=9d2HTebtsaur61A1cSjqjtwnYgjrd1JLz8TPpBan9YvQ","https://dexscreener.com/solana/GJAFwWjJ3vnTsrQVabjBVK2TYB1YtRCQXRDfDgUnpump?maker=9d2HTebtsaur61A1cSjqjtwnYgjrd1JLz8TPpBan9YvQ")</f>
        <v/>
      </c>
    </row>
    <row r="8">
      <c r="A8" t="inlineStr">
        <is>
          <t>BnyK5ccegzrpEcv9UH5GPF8fZwV865m33pGi2Uk7cXQ7</t>
        </is>
      </c>
      <c r="B8" t="inlineStr">
        <is>
          <t>moment</t>
        </is>
      </c>
      <c r="C8" t="n">
        <v>0</v>
      </c>
      <c r="D8" t="n">
        <v>-40.65</v>
      </c>
      <c r="E8" t="n">
        <v>-0.78</v>
      </c>
      <c r="F8" t="n">
        <v>52.18</v>
      </c>
      <c r="G8" t="n">
        <v>11.54</v>
      </c>
      <c r="H8" t="n">
        <v>2</v>
      </c>
      <c r="I8" t="n">
        <v>1</v>
      </c>
      <c r="J8" t="n">
        <v>-1</v>
      </c>
      <c r="K8" t="n">
        <v>-1</v>
      </c>
      <c r="L8">
        <f>HYPERLINK("https://www.defined.fi/sol/BnyK5ccegzrpEcv9UH5GPF8fZwV865m33pGi2Uk7cXQ7?maker=9d2HTebtsaur61A1cSjqjtwnYgjrd1JLz8TPpBan9YvQ","https://www.defined.fi/sol/BnyK5ccegzrpEcv9UH5GPF8fZwV865m33pGi2Uk7cXQ7?maker=9d2HTebtsaur61A1cSjqjtwnYgjrd1JLz8TPpBan9YvQ")</f>
        <v/>
      </c>
      <c r="M8">
        <f>HYPERLINK("https://dexscreener.com/solana/BnyK5ccegzrpEcv9UH5GPF8fZwV865m33pGi2Uk7cXQ7?maker=9d2HTebtsaur61A1cSjqjtwnYgjrd1JLz8TPpBan9YvQ","https://dexscreener.com/solana/BnyK5ccegzrpEcv9UH5GPF8fZwV865m33pGi2Uk7cXQ7?maker=9d2HTebtsaur61A1cSjqjtwnYgjrd1JLz8TPpBan9YvQ")</f>
        <v/>
      </c>
    </row>
    <row r="9">
      <c r="A9" t="inlineStr">
        <is>
          <t>2Ns9bfJVEMZTCmzfcbwDv4pNbSsSTBkeNJQoSsb1pump</t>
        </is>
      </c>
      <c r="B9" t="inlineStr">
        <is>
          <t>MOO</t>
        </is>
      </c>
      <c r="C9" t="n">
        <v>1</v>
      </c>
      <c r="D9" t="n">
        <v>-1.73</v>
      </c>
      <c r="E9" t="n">
        <v>-0.35</v>
      </c>
      <c r="F9" t="n">
        <v>4.87</v>
      </c>
      <c r="G9" t="n">
        <v>3.14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HYPERLINK("https://www.defined.fi/sol/2Ns9bfJVEMZTCmzfcbwDv4pNbSsSTBkeNJQoSsb1pump?maker=9d2HTebtsaur61A1cSjqjtwnYgjrd1JLz8TPpBan9YvQ","https://www.defined.fi/sol/2Ns9bfJVEMZTCmzfcbwDv4pNbSsSTBkeNJQoSsb1pump?maker=9d2HTebtsaur61A1cSjqjtwnYgjrd1JLz8TPpBan9YvQ")</f>
        <v/>
      </c>
      <c r="M9">
        <f>HYPERLINK("https://dexscreener.com/solana/2Ns9bfJVEMZTCmzfcbwDv4pNbSsSTBkeNJQoSsb1pump?maker=9d2HTebtsaur61A1cSjqjtwnYgjrd1JLz8TPpBan9YvQ","https://dexscreener.com/solana/2Ns9bfJVEMZTCmzfcbwDv4pNbSsSTBkeNJQoSsb1pump?maker=9d2HTebtsaur61A1cSjqjtwnYgjrd1JLz8TPpBan9YvQ")</f>
        <v/>
      </c>
    </row>
    <row r="10">
      <c r="A10" t="inlineStr">
        <is>
          <t>A6J6iU22H4dzFsHiSRcPdwYCGtJLNFupDotwhKgfpump</t>
        </is>
      </c>
      <c r="B10" t="inlineStr">
        <is>
          <t>SONNET</t>
        </is>
      </c>
      <c r="C10" t="n">
        <v>1</v>
      </c>
      <c r="D10" t="n">
        <v>0.467</v>
      </c>
      <c r="E10" t="n">
        <v>0.06</v>
      </c>
      <c r="F10" t="n">
        <v>7.79</v>
      </c>
      <c r="G10" t="n">
        <v>8.26</v>
      </c>
      <c r="H10" t="n">
        <v>2</v>
      </c>
      <c r="I10" t="n">
        <v>4</v>
      </c>
      <c r="J10" t="n">
        <v>-1</v>
      </c>
      <c r="K10" t="n">
        <v>-1</v>
      </c>
      <c r="L10">
        <f>HYPERLINK("https://www.defined.fi/sol/A6J6iU22H4dzFsHiSRcPdwYCGtJLNFupDotwhKgfpump?maker=9d2HTebtsaur61A1cSjqjtwnYgjrd1JLz8TPpBan9YvQ","https://www.defined.fi/sol/A6J6iU22H4dzFsHiSRcPdwYCGtJLNFupDotwhKgfpump?maker=9d2HTebtsaur61A1cSjqjtwnYgjrd1JLz8TPpBan9YvQ")</f>
        <v/>
      </c>
      <c r="M10">
        <f>HYPERLINK("https://dexscreener.com/solana/A6J6iU22H4dzFsHiSRcPdwYCGtJLNFupDotwhKgfpump?maker=9d2HTebtsaur61A1cSjqjtwnYgjrd1JLz8TPpBan9YvQ","https://dexscreener.com/solana/A6J6iU22H4dzFsHiSRcPdwYCGtJLNFupDotwhKgfpump?maker=9d2HTebtsaur61A1cSjqjtwnYgjrd1JLz8TPpBan9YvQ")</f>
        <v/>
      </c>
    </row>
    <row r="11">
      <c r="A11" t="inlineStr">
        <is>
          <t>D57CP6MA7G5idNmxAuigU6W8uPeiGvDVuuwh4z2ypump</t>
        </is>
      </c>
      <c r="B11" t="inlineStr">
        <is>
          <t>LOOM</t>
        </is>
      </c>
      <c r="C11" t="n">
        <v>1</v>
      </c>
      <c r="D11" t="n">
        <v>-9.449999999999999</v>
      </c>
      <c r="E11" t="n">
        <v>-0.48</v>
      </c>
      <c r="F11" t="n">
        <v>19.52</v>
      </c>
      <c r="G11" t="n">
        <v>10.07</v>
      </c>
      <c r="H11" t="n">
        <v>4</v>
      </c>
      <c r="I11" t="n">
        <v>1</v>
      </c>
      <c r="J11" t="n">
        <v>-1</v>
      </c>
      <c r="K11" t="n">
        <v>-1</v>
      </c>
      <c r="L11">
        <f>HYPERLINK("https://www.defined.fi/sol/D57CP6MA7G5idNmxAuigU6W8uPeiGvDVuuwh4z2ypump?maker=9d2HTebtsaur61A1cSjqjtwnYgjrd1JLz8TPpBan9YvQ","https://www.defined.fi/sol/D57CP6MA7G5idNmxAuigU6W8uPeiGvDVuuwh4z2ypump?maker=9d2HTebtsaur61A1cSjqjtwnYgjrd1JLz8TPpBan9YvQ")</f>
        <v/>
      </c>
      <c r="M11">
        <f>HYPERLINK("https://dexscreener.com/solana/D57CP6MA7G5idNmxAuigU6W8uPeiGvDVuuwh4z2ypump?maker=9d2HTebtsaur61A1cSjqjtwnYgjrd1JLz8TPpBan9YvQ","https://dexscreener.com/solana/D57CP6MA7G5idNmxAuigU6W8uPeiGvDVuuwh4z2ypump?maker=9d2HTebtsaur61A1cSjqjtwnYgjrd1JLz8TPpBan9YvQ")</f>
        <v/>
      </c>
    </row>
    <row r="12">
      <c r="A12" t="inlineStr">
        <is>
          <t>ETZDTrZp1tWSTPHf22cyUXiv5xGzXuBFEwJAsE8ypump</t>
        </is>
      </c>
      <c r="B12" t="inlineStr">
        <is>
          <t>xcog</t>
        </is>
      </c>
      <c r="C12" t="n">
        <v>1</v>
      </c>
      <c r="D12" t="n">
        <v>31.9</v>
      </c>
      <c r="E12" t="n">
        <v>1.97</v>
      </c>
      <c r="F12" t="n">
        <v>16.16</v>
      </c>
      <c r="G12" t="n">
        <v>48.06</v>
      </c>
      <c r="H12" t="n">
        <v>6</v>
      </c>
      <c r="I12" t="n">
        <v>5</v>
      </c>
      <c r="J12" t="n">
        <v>-1</v>
      </c>
      <c r="K12" t="n">
        <v>-1</v>
      </c>
      <c r="L12">
        <f>HYPERLINK("https://www.defined.fi/sol/ETZDTrZp1tWSTPHf22cyUXiv5xGzXuBFEwJAsE8ypump?maker=9d2HTebtsaur61A1cSjqjtwnYgjrd1JLz8TPpBan9YvQ","https://www.defined.fi/sol/ETZDTrZp1tWSTPHf22cyUXiv5xGzXuBFEwJAsE8ypump?maker=9d2HTebtsaur61A1cSjqjtwnYgjrd1JLz8TPpBan9YvQ")</f>
        <v/>
      </c>
      <c r="M12">
        <f>HYPERLINK("https://dexscreener.com/solana/ETZDTrZp1tWSTPHf22cyUXiv5xGzXuBFEwJAsE8ypump?maker=9d2HTebtsaur61A1cSjqjtwnYgjrd1JLz8TPpBan9YvQ","https://dexscreener.com/solana/ETZDTrZp1tWSTPHf22cyUXiv5xGzXuBFEwJAsE8ypump?maker=9d2HTebtsaur61A1cSjqjtwnYgjrd1JLz8TPpBan9YvQ")</f>
        <v/>
      </c>
    </row>
    <row r="13">
      <c r="A13" t="inlineStr">
        <is>
          <t>FAJW358HjJ2mHXSHbHyxghfVGzX5SBoupdjRr2y9pump</t>
        </is>
      </c>
      <c r="B13" t="inlineStr">
        <is>
          <t>sonny</t>
        </is>
      </c>
      <c r="C13" t="n">
        <v>2</v>
      </c>
      <c r="D13" t="n">
        <v>-0.271</v>
      </c>
      <c r="E13" t="n">
        <v>-0.02</v>
      </c>
      <c r="F13" t="n">
        <v>12.88</v>
      </c>
      <c r="G13" t="n">
        <v>12.61</v>
      </c>
      <c r="H13" t="n">
        <v>5</v>
      </c>
      <c r="I13" t="n">
        <v>4</v>
      </c>
      <c r="J13" t="n">
        <v>-1</v>
      </c>
      <c r="K13" t="n">
        <v>-1</v>
      </c>
      <c r="L13">
        <f>HYPERLINK("https://www.defined.fi/sol/FAJW358HjJ2mHXSHbHyxghfVGzX5SBoupdjRr2y9pump?maker=9d2HTebtsaur61A1cSjqjtwnYgjrd1JLz8TPpBan9YvQ","https://www.defined.fi/sol/FAJW358HjJ2mHXSHbHyxghfVGzX5SBoupdjRr2y9pump?maker=9d2HTebtsaur61A1cSjqjtwnYgjrd1JLz8TPpBan9YvQ")</f>
        <v/>
      </c>
      <c r="M13">
        <f>HYPERLINK("https://dexscreener.com/solana/FAJW358HjJ2mHXSHbHyxghfVGzX5SBoupdjRr2y9pump?maker=9d2HTebtsaur61A1cSjqjtwnYgjrd1JLz8TPpBan9YvQ","https://dexscreener.com/solana/FAJW358HjJ2mHXSHbHyxghfVGzX5SBoupdjRr2y9pump?maker=9d2HTebtsaur61A1cSjqjtwnYgjrd1JLz8TPpBan9YvQ")</f>
        <v/>
      </c>
    </row>
    <row r="14">
      <c r="A14" t="inlineStr">
        <is>
          <t>75dh1aVyE88DiDDqN396Lkbcf4Kxj2KNGJRCTkcUpump</t>
        </is>
      </c>
      <c r="B14" t="inlineStr">
        <is>
          <t>JANUS</t>
        </is>
      </c>
      <c r="C14" t="n">
        <v>2</v>
      </c>
      <c r="D14" t="n">
        <v>0.184</v>
      </c>
      <c r="E14" t="n">
        <v>0.24</v>
      </c>
      <c r="F14" t="n">
        <v>0.774</v>
      </c>
      <c r="G14" t="n">
        <v>0.958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HYPERLINK("https://www.defined.fi/sol/75dh1aVyE88DiDDqN396Lkbcf4Kxj2KNGJRCTkcUpump?maker=9d2HTebtsaur61A1cSjqjtwnYgjrd1JLz8TPpBan9YvQ","https://www.defined.fi/sol/75dh1aVyE88DiDDqN396Lkbcf4Kxj2KNGJRCTkcUpump?maker=9d2HTebtsaur61A1cSjqjtwnYgjrd1JLz8TPpBan9YvQ")</f>
        <v/>
      </c>
      <c r="M14">
        <f>HYPERLINK("https://dexscreener.com/solana/75dh1aVyE88DiDDqN396Lkbcf4Kxj2KNGJRCTkcUpump?maker=9d2HTebtsaur61A1cSjqjtwnYgjrd1JLz8TPpBan9YvQ","https://dexscreener.com/solana/75dh1aVyE88DiDDqN396Lkbcf4Kxj2KNGJRCTkcUpump?maker=9d2HTebtsaur61A1cSjqjtwnYgjrd1JLz8TPpBan9YvQ")</f>
        <v/>
      </c>
    </row>
    <row r="15">
      <c r="A15" t="inlineStr">
        <is>
          <t>8wZvGcGePvWEa8tKQUYctMXFSkqS39scozVU9xBVrUjY</t>
        </is>
      </c>
      <c r="B15" t="inlineStr">
        <is>
          <t>Remilia</t>
        </is>
      </c>
      <c r="C15" t="n">
        <v>2</v>
      </c>
      <c r="D15" t="n">
        <v>-11.48</v>
      </c>
      <c r="E15" t="n">
        <v>-0.21</v>
      </c>
      <c r="F15" t="n">
        <v>55.49</v>
      </c>
      <c r="G15" t="n">
        <v>44.01</v>
      </c>
      <c r="H15" t="n">
        <v>14</v>
      </c>
      <c r="I15" t="n">
        <v>10</v>
      </c>
      <c r="J15" t="n">
        <v>-1</v>
      </c>
      <c r="K15" t="n">
        <v>-1</v>
      </c>
      <c r="L15">
        <f>HYPERLINK("https://www.defined.fi/sol/8wZvGcGePvWEa8tKQUYctMXFSkqS39scozVU9xBVrUjY?maker=9d2HTebtsaur61A1cSjqjtwnYgjrd1JLz8TPpBan9YvQ","https://www.defined.fi/sol/8wZvGcGePvWEa8tKQUYctMXFSkqS39scozVU9xBVrUjY?maker=9d2HTebtsaur61A1cSjqjtwnYgjrd1JLz8TPpBan9YvQ")</f>
        <v/>
      </c>
      <c r="M15">
        <f>HYPERLINK("https://dexscreener.com/solana/8wZvGcGePvWEa8tKQUYctMXFSkqS39scozVU9xBVrUjY?maker=9d2HTebtsaur61A1cSjqjtwnYgjrd1JLz8TPpBan9YvQ","https://dexscreener.com/solana/8wZvGcGePvWEa8tKQUYctMXFSkqS39scozVU9xBVrUjY?maker=9d2HTebtsaur61A1cSjqjtwnYgjrd1JLz8TPpBan9YvQ")</f>
        <v/>
      </c>
    </row>
    <row r="16">
      <c r="A16" t="inlineStr">
        <is>
          <t>CSEkG3mT5P1GUf4HZTHdVk1syKFN6gQWokbZ4jDWpump</t>
        </is>
      </c>
      <c r="B16" t="inlineStr">
        <is>
          <t>Lump</t>
        </is>
      </c>
      <c r="C16" t="n">
        <v>2</v>
      </c>
      <c r="D16" t="n">
        <v>-0.704</v>
      </c>
      <c r="E16" t="n">
        <v>-0.24</v>
      </c>
      <c r="F16" t="n">
        <v>2.9</v>
      </c>
      <c r="G16" t="n">
        <v>2.2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HYPERLINK("https://www.defined.fi/sol/CSEkG3mT5P1GUf4HZTHdVk1syKFN6gQWokbZ4jDWpump?maker=9d2HTebtsaur61A1cSjqjtwnYgjrd1JLz8TPpBan9YvQ","https://www.defined.fi/sol/CSEkG3mT5P1GUf4HZTHdVk1syKFN6gQWokbZ4jDWpump?maker=9d2HTebtsaur61A1cSjqjtwnYgjrd1JLz8TPpBan9YvQ")</f>
        <v/>
      </c>
      <c r="M16">
        <f>HYPERLINK("https://dexscreener.com/solana/CSEkG3mT5P1GUf4HZTHdVk1syKFN6gQWokbZ4jDWpump?maker=9d2HTebtsaur61A1cSjqjtwnYgjrd1JLz8TPpBan9YvQ","https://dexscreener.com/solana/CSEkG3mT5P1GUf4HZTHdVk1syKFN6gQWokbZ4jDWpump?maker=9d2HTebtsaur61A1cSjqjtwnYgjrd1JLz8TPpBan9YvQ")</f>
        <v/>
      </c>
    </row>
    <row r="17">
      <c r="A17" t="inlineStr">
        <is>
          <t>4NfBFGkmfeETJib72T8tUWoVBekfwhRXDsmVNACgpump</t>
        </is>
      </c>
      <c r="B17" t="inlineStr">
        <is>
          <t>KIM</t>
        </is>
      </c>
      <c r="C17" t="n">
        <v>2</v>
      </c>
      <c r="D17" t="n">
        <v>0</v>
      </c>
      <c r="E17" t="n">
        <v>0</v>
      </c>
      <c r="F17" t="n">
        <v>0</v>
      </c>
      <c r="G17" t="n">
        <v>0</v>
      </c>
      <c r="H17" t="n">
        <v>0</v>
      </c>
      <c r="I17" t="n">
        <v>0</v>
      </c>
      <c r="J17" t="n">
        <v>-1</v>
      </c>
      <c r="K17" t="n">
        <v>-1</v>
      </c>
      <c r="L17">
        <f>HYPERLINK("https://www.defined.fi/sol/4NfBFGkmfeETJib72T8tUWoVBekfwhRXDsmVNACgpump?maker=9d2HTebtsaur61A1cSjqjtwnYgjrd1JLz8TPpBan9YvQ","https://www.defined.fi/sol/4NfBFGkmfeETJib72T8tUWoVBekfwhRXDsmVNACgpump?maker=9d2HTebtsaur61A1cSjqjtwnYgjrd1JLz8TPpBan9YvQ")</f>
        <v/>
      </c>
      <c r="M17">
        <f>HYPERLINK("https://dexscreener.com/solana/4NfBFGkmfeETJib72T8tUWoVBekfwhRXDsmVNACgpump?maker=9d2HTebtsaur61A1cSjqjtwnYgjrd1JLz8TPpBan9YvQ","https://dexscreener.com/solana/4NfBFGkmfeETJib72T8tUWoVBekfwhRXDsmVNACgpump?maker=9d2HTebtsaur61A1cSjqjtwnYgjrd1JLz8TPpBan9YvQ")</f>
        <v/>
      </c>
    </row>
    <row r="18">
      <c r="A18" t="inlineStr">
        <is>
          <t>6NKqYaVGC7H5cyKekgPMeHrb1REEXGEeBcpxqWc2g8nc</t>
        </is>
      </c>
      <c r="B18" t="inlineStr">
        <is>
          <t>FELY</t>
        </is>
      </c>
      <c r="C18" t="n">
        <v>2</v>
      </c>
      <c r="D18" t="n">
        <v>0</v>
      </c>
      <c r="E18" t="n">
        <v>0</v>
      </c>
      <c r="F18" t="n">
        <v>0</v>
      </c>
      <c r="G18" t="n">
        <v>0.092</v>
      </c>
      <c r="H18" t="n">
        <v>0</v>
      </c>
      <c r="I18" t="n">
        <v>1</v>
      </c>
      <c r="J18" t="n">
        <v>-1</v>
      </c>
      <c r="K18" t="n">
        <v>-1</v>
      </c>
      <c r="L18">
        <f>HYPERLINK("https://www.defined.fi/sol/6NKqYaVGC7H5cyKekgPMeHrb1REEXGEeBcpxqWc2g8nc?maker=9d2HTebtsaur61A1cSjqjtwnYgjrd1JLz8TPpBan9YvQ","https://www.defined.fi/sol/6NKqYaVGC7H5cyKekgPMeHrb1REEXGEeBcpxqWc2g8nc?maker=9d2HTebtsaur61A1cSjqjtwnYgjrd1JLz8TPpBan9YvQ")</f>
        <v/>
      </c>
      <c r="M18">
        <f>HYPERLINK("https://dexscreener.com/solana/6NKqYaVGC7H5cyKekgPMeHrb1REEXGEeBcpxqWc2g8nc?maker=9d2HTebtsaur61A1cSjqjtwnYgjrd1JLz8TPpBan9YvQ","https://dexscreener.com/solana/6NKqYaVGC7H5cyKekgPMeHrb1REEXGEeBcpxqWc2g8nc?maker=9d2HTebtsaur61A1cSjqjtwnYgjrd1JLz8TPpBan9YvQ")</f>
        <v/>
      </c>
    </row>
    <row r="19">
      <c r="A19" t="inlineStr">
        <is>
          <t>8AS9yeGsAwvTs9gCDKMmB2MgX8NiSvv4uppH61yqpump</t>
        </is>
      </c>
      <c r="B19" t="inlineStr">
        <is>
          <t>$horny</t>
        </is>
      </c>
      <c r="C19" t="n">
        <v>2</v>
      </c>
      <c r="D19" t="n">
        <v>-0.595</v>
      </c>
      <c r="E19" t="n">
        <v>-0.34</v>
      </c>
      <c r="F19" t="n">
        <v>1.74</v>
      </c>
      <c r="G19" t="n">
        <v>1.14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HYPERLINK("https://www.defined.fi/sol/8AS9yeGsAwvTs9gCDKMmB2MgX8NiSvv4uppH61yqpump?maker=9d2HTebtsaur61A1cSjqjtwnYgjrd1JLz8TPpBan9YvQ","https://www.defined.fi/sol/8AS9yeGsAwvTs9gCDKMmB2MgX8NiSvv4uppH61yqpump?maker=9d2HTebtsaur61A1cSjqjtwnYgjrd1JLz8TPpBan9YvQ")</f>
        <v/>
      </c>
      <c r="M19">
        <f>HYPERLINK("https://dexscreener.com/solana/8AS9yeGsAwvTs9gCDKMmB2MgX8NiSvv4uppH61yqpump?maker=9d2HTebtsaur61A1cSjqjtwnYgjrd1JLz8TPpBan9YvQ","https://dexscreener.com/solana/8AS9yeGsAwvTs9gCDKMmB2MgX8NiSvv4uppH61yqpump?maker=9d2HTebtsaur61A1cSjqjtwnYgjrd1JLz8TPpBan9YvQ")</f>
        <v/>
      </c>
    </row>
    <row r="20">
      <c r="A20" t="inlineStr">
        <is>
          <t>2ymAjUoJdiNZgKy6vKfJ2WQ6AExck3cZbAX26g6Qpump</t>
        </is>
      </c>
      <c r="B20" t="inlineStr">
        <is>
          <t>voice99999</t>
        </is>
      </c>
      <c r="C20" t="n">
        <v>2</v>
      </c>
      <c r="D20" t="n">
        <v>-0.47</v>
      </c>
      <c r="E20" t="n">
        <v>-0.16</v>
      </c>
      <c r="F20" t="n">
        <v>2.86</v>
      </c>
      <c r="G20" t="n">
        <v>2.39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HYPERLINK("https://www.defined.fi/sol/2ymAjUoJdiNZgKy6vKfJ2WQ6AExck3cZbAX26g6Qpump?maker=9d2HTebtsaur61A1cSjqjtwnYgjrd1JLz8TPpBan9YvQ","https://www.defined.fi/sol/2ymAjUoJdiNZgKy6vKfJ2WQ6AExck3cZbAX26g6Qpump?maker=9d2HTebtsaur61A1cSjqjtwnYgjrd1JLz8TPpBan9YvQ")</f>
        <v/>
      </c>
      <c r="M20">
        <f>HYPERLINK("https://dexscreener.com/solana/2ymAjUoJdiNZgKy6vKfJ2WQ6AExck3cZbAX26g6Qpump?maker=9d2HTebtsaur61A1cSjqjtwnYgjrd1JLz8TPpBan9YvQ","https://dexscreener.com/solana/2ymAjUoJdiNZgKy6vKfJ2WQ6AExck3cZbAX26g6Qpump?maker=9d2HTebtsaur61A1cSjqjtwnYgjrd1JLz8TPpBan9YvQ")</f>
        <v/>
      </c>
    </row>
    <row r="21">
      <c r="A21" t="inlineStr">
        <is>
          <t>PD11M8MB8qQUAiWzyEK4JwfS8rt7Set6av6a5JYpump</t>
        </is>
      </c>
      <c r="B21" t="inlineStr">
        <is>
          <t>AICRYNODE</t>
        </is>
      </c>
      <c r="C21" t="n">
        <v>2</v>
      </c>
      <c r="D21" t="n">
        <v>-1.55</v>
      </c>
      <c r="E21" t="n">
        <v>-0.02</v>
      </c>
      <c r="F21" t="n">
        <v>79.77</v>
      </c>
      <c r="G21" t="n">
        <v>78.22</v>
      </c>
      <c r="H21" t="n">
        <v>14</v>
      </c>
      <c r="I21" t="n">
        <v>8</v>
      </c>
      <c r="J21" t="n">
        <v>-1</v>
      </c>
      <c r="K21" t="n">
        <v>-1</v>
      </c>
      <c r="L21">
        <f>HYPERLINK("https://www.defined.fi/sol/PD11M8MB8qQUAiWzyEK4JwfS8rt7Set6av6a5JYpump?maker=9d2HTebtsaur61A1cSjqjtwnYgjrd1JLz8TPpBan9YvQ","https://www.defined.fi/sol/PD11M8MB8qQUAiWzyEK4JwfS8rt7Set6av6a5JYpump?maker=9d2HTebtsaur61A1cSjqjtwnYgjrd1JLz8TPpBan9YvQ")</f>
        <v/>
      </c>
      <c r="M21">
        <f>HYPERLINK("https://dexscreener.com/solana/PD11M8MB8qQUAiWzyEK4JwfS8rt7Set6av6a5JYpump?maker=9d2HTebtsaur61A1cSjqjtwnYgjrd1JLz8TPpBan9YvQ","https://dexscreener.com/solana/PD11M8MB8qQUAiWzyEK4JwfS8rt7Set6av6a5JYpump?maker=9d2HTebtsaur61A1cSjqjtwnYgjrd1JLz8TPpBan9YvQ")</f>
        <v/>
      </c>
    </row>
    <row r="22">
      <c r="A22" t="inlineStr">
        <is>
          <t>Dogg6xWSgkF8KbsHkTWD3Et4J9a8VBLZjrASURXGiLe1</t>
        </is>
      </c>
      <c r="B22" t="inlineStr">
        <is>
          <t>DOGAI</t>
        </is>
      </c>
      <c r="C22" t="n">
        <v>3</v>
      </c>
      <c r="D22" t="n">
        <v>20.99</v>
      </c>
      <c r="E22" t="n">
        <v>0.64</v>
      </c>
      <c r="F22" t="n">
        <v>33.03</v>
      </c>
      <c r="G22" t="n">
        <v>54.02</v>
      </c>
      <c r="H22" t="n">
        <v>10</v>
      </c>
      <c r="I22" t="n">
        <v>9</v>
      </c>
      <c r="J22" t="n">
        <v>-1</v>
      </c>
      <c r="K22" t="n">
        <v>-1</v>
      </c>
      <c r="L22">
        <f>HYPERLINK("https://www.defined.fi/sol/Dogg6xWSgkF8KbsHkTWD3Et4J9a8VBLZjrASURXGiLe1?maker=9d2HTebtsaur61A1cSjqjtwnYgjrd1JLz8TPpBan9YvQ","https://www.defined.fi/sol/Dogg6xWSgkF8KbsHkTWD3Et4J9a8VBLZjrASURXGiLe1?maker=9d2HTebtsaur61A1cSjqjtwnYgjrd1JLz8TPpBan9YvQ")</f>
        <v/>
      </c>
      <c r="M22">
        <f>HYPERLINK("https://dexscreener.com/solana/Dogg6xWSgkF8KbsHkTWD3Et4J9a8VBLZjrASURXGiLe1?maker=9d2HTebtsaur61A1cSjqjtwnYgjrd1JLz8TPpBan9YvQ","https://dexscreener.com/solana/Dogg6xWSgkF8KbsHkTWD3Et4J9a8VBLZjrASURXGiLe1?maker=9d2HTebtsaur61A1cSjqjtwnYgjrd1JLz8TPpBan9YvQ")</f>
        <v/>
      </c>
    </row>
    <row r="23">
      <c r="A23" t="inlineStr">
        <is>
          <t>CcTxy8iD42BR4PGA3MV3SdMfa8snn2rRgvXJfdDypump</t>
        </is>
      </c>
      <c r="B23" t="inlineStr">
        <is>
          <t>KAORI</t>
        </is>
      </c>
      <c r="C23" t="n">
        <v>3</v>
      </c>
      <c r="D23" t="n">
        <v>-1.79</v>
      </c>
      <c r="E23" t="n">
        <v>-0.3</v>
      </c>
      <c r="F23" t="n">
        <v>5.89</v>
      </c>
      <c r="G23" t="n">
        <v>4.1</v>
      </c>
      <c r="H23" t="n">
        <v>2</v>
      </c>
      <c r="I23" t="n">
        <v>2</v>
      </c>
      <c r="J23" t="n">
        <v>-1</v>
      </c>
      <c r="K23" t="n">
        <v>-1</v>
      </c>
      <c r="L23">
        <f>HYPERLINK("https://www.defined.fi/sol/CcTxy8iD42BR4PGA3MV3SdMfa8snn2rRgvXJfdDypump?maker=9d2HTebtsaur61A1cSjqjtwnYgjrd1JLz8TPpBan9YvQ","https://www.defined.fi/sol/CcTxy8iD42BR4PGA3MV3SdMfa8snn2rRgvXJfdDypump?maker=9d2HTebtsaur61A1cSjqjtwnYgjrd1JLz8TPpBan9YvQ")</f>
        <v/>
      </c>
      <c r="M23">
        <f>HYPERLINK("https://dexscreener.com/solana/CcTxy8iD42BR4PGA3MV3SdMfa8snn2rRgvXJfdDypump?maker=9d2HTebtsaur61A1cSjqjtwnYgjrd1JLz8TPpBan9YvQ","https://dexscreener.com/solana/CcTxy8iD42BR4PGA3MV3SdMfa8snn2rRgvXJfdDypump?maker=9d2HTebtsaur61A1cSjqjtwnYgjrd1JLz8TPpBan9YvQ")</f>
        <v/>
      </c>
    </row>
    <row r="24">
      <c r="A24" t="inlineStr">
        <is>
          <t>Fosp9yoXQBdx8YqyURZePYzgpCnxp9XsfnQq69DRvvU4</t>
        </is>
      </c>
      <c r="B24" t="inlineStr">
        <is>
          <t>MEDUSA</t>
        </is>
      </c>
      <c r="C24" t="n">
        <v>3</v>
      </c>
      <c r="D24" t="n">
        <v>-5.6</v>
      </c>
      <c r="E24" t="n">
        <v>-0.11</v>
      </c>
      <c r="F24" t="n">
        <v>50.45</v>
      </c>
      <c r="G24" t="n">
        <v>44.85</v>
      </c>
      <c r="H24" t="n">
        <v>12</v>
      </c>
      <c r="I24" t="n">
        <v>6</v>
      </c>
      <c r="J24" t="n">
        <v>-1</v>
      </c>
      <c r="K24" t="n">
        <v>-1</v>
      </c>
      <c r="L24">
        <f>HYPERLINK("https://www.defined.fi/sol/Fosp9yoXQBdx8YqyURZePYzgpCnxp9XsfnQq69DRvvU4?maker=9d2HTebtsaur61A1cSjqjtwnYgjrd1JLz8TPpBan9YvQ","https://www.defined.fi/sol/Fosp9yoXQBdx8YqyURZePYzgpCnxp9XsfnQq69DRvvU4?maker=9d2HTebtsaur61A1cSjqjtwnYgjrd1JLz8TPpBan9YvQ")</f>
        <v/>
      </c>
      <c r="M24">
        <f>HYPERLINK("https://dexscreener.com/solana/Fosp9yoXQBdx8YqyURZePYzgpCnxp9XsfnQq69DRvvU4?maker=9d2HTebtsaur61A1cSjqjtwnYgjrd1JLz8TPpBan9YvQ","https://dexscreener.com/solana/Fosp9yoXQBdx8YqyURZePYzgpCnxp9XsfnQq69DRvvU4?maker=9d2HTebtsaur61A1cSjqjtwnYgjrd1JLz8TPpBan9YvQ")</f>
        <v/>
      </c>
    </row>
    <row r="25">
      <c r="A25" t="inlineStr">
        <is>
          <t>HtCqD3o5aF1RXcyGi6AW11PoB3bZmFdA8kvVyhJrpump</t>
        </is>
      </c>
      <c r="B25" t="inlineStr">
        <is>
          <t>GMika</t>
        </is>
      </c>
      <c r="C25" t="n">
        <v>3</v>
      </c>
      <c r="D25" t="n">
        <v>-9.69</v>
      </c>
      <c r="E25" t="n">
        <v>-0.19</v>
      </c>
      <c r="F25" t="n">
        <v>51.59</v>
      </c>
      <c r="G25" t="n">
        <v>41.89</v>
      </c>
      <c r="H25" t="n">
        <v>16</v>
      </c>
      <c r="I25" t="n">
        <v>3</v>
      </c>
      <c r="J25" t="n">
        <v>-1</v>
      </c>
      <c r="K25" t="n">
        <v>-1</v>
      </c>
      <c r="L25">
        <f>HYPERLINK("https://www.defined.fi/sol/HtCqD3o5aF1RXcyGi6AW11PoB3bZmFdA8kvVyhJrpump?maker=9d2HTebtsaur61A1cSjqjtwnYgjrd1JLz8TPpBan9YvQ","https://www.defined.fi/sol/HtCqD3o5aF1RXcyGi6AW11PoB3bZmFdA8kvVyhJrpump?maker=9d2HTebtsaur61A1cSjqjtwnYgjrd1JLz8TPpBan9YvQ")</f>
        <v/>
      </c>
      <c r="M25">
        <f>HYPERLINK("https://dexscreener.com/solana/HtCqD3o5aF1RXcyGi6AW11PoB3bZmFdA8kvVyhJrpump?maker=9d2HTebtsaur61A1cSjqjtwnYgjrd1JLz8TPpBan9YvQ","https://dexscreener.com/solana/HtCqD3o5aF1RXcyGi6AW11PoB3bZmFdA8kvVyhJrpump?maker=9d2HTebtsaur61A1cSjqjtwnYgjrd1JLz8TPpBan9YvQ")</f>
        <v/>
      </c>
    </row>
    <row r="26">
      <c r="A26" t="inlineStr">
        <is>
          <t>8ypJK8k7mYR14sfmiQzuF68mvamu84KtMn1tvcrjpump</t>
        </is>
      </c>
      <c r="B26" t="inlineStr">
        <is>
          <t>fleshbag</t>
        </is>
      </c>
      <c r="C26" t="n">
        <v>3</v>
      </c>
      <c r="D26" t="n">
        <v>-2.73</v>
      </c>
      <c r="E26" t="n">
        <v>-0.31</v>
      </c>
      <c r="F26" t="n">
        <v>8.82</v>
      </c>
      <c r="G26" t="n">
        <v>6.09</v>
      </c>
      <c r="H26" t="n">
        <v>3</v>
      </c>
      <c r="I26" t="n">
        <v>2</v>
      </c>
      <c r="J26" t="n">
        <v>-1</v>
      </c>
      <c r="K26" t="n">
        <v>-1</v>
      </c>
      <c r="L26">
        <f>HYPERLINK("https://www.defined.fi/sol/8ypJK8k7mYR14sfmiQzuF68mvamu84KtMn1tvcrjpump?maker=9d2HTebtsaur61A1cSjqjtwnYgjrd1JLz8TPpBan9YvQ","https://www.defined.fi/sol/8ypJK8k7mYR14sfmiQzuF68mvamu84KtMn1tvcrjpump?maker=9d2HTebtsaur61A1cSjqjtwnYgjrd1JLz8TPpBan9YvQ")</f>
        <v/>
      </c>
      <c r="M26">
        <f>HYPERLINK("https://dexscreener.com/solana/8ypJK8k7mYR14sfmiQzuF68mvamu84KtMn1tvcrjpump?maker=9d2HTebtsaur61A1cSjqjtwnYgjrd1JLz8TPpBan9YvQ","https://dexscreener.com/solana/8ypJK8k7mYR14sfmiQzuF68mvamu84KtMn1tvcrjpump?maker=9d2HTebtsaur61A1cSjqjtwnYgjrd1JLz8TPpBan9YvQ")</f>
        <v/>
      </c>
    </row>
    <row r="27">
      <c r="A27" t="inlineStr">
        <is>
          <t>2KgAN8nLAU74wjiyKi85m4ZT6Z9MtqrUTGfse8Xapump</t>
        </is>
      </c>
      <c r="B27" t="inlineStr">
        <is>
          <t>SHEGEN</t>
        </is>
      </c>
      <c r="C27" t="n">
        <v>3</v>
      </c>
      <c r="D27" t="n">
        <v>-10.68</v>
      </c>
      <c r="E27" t="n">
        <v>-0.44</v>
      </c>
      <c r="F27" t="n">
        <v>24.43</v>
      </c>
      <c r="G27" t="n">
        <v>13.75</v>
      </c>
      <c r="H27" t="n">
        <v>6</v>
      </c>
      <c r="I27" t="n">
        <v>2</v>
      </c>
      <c r="J27" t="n">
        <v>-1</v>
      </c>
      <c r="K27" t="n">
        <v>-1</v>
      </c>
      <c r="L27">
        <f>HYPERLINK("https://www.defined.fi/sol/2KgAN8nLAU74wjiyKi85m4ZT6Z9MtqrUTGfse8Xapump?maker=9d2HTebtsaur61A1cSjqjtwnYgjrd1JLz8TPpBan9YvQ","https://www.defined.fi/sol/2KgAN8nLAU74wjiyKi85m4ZT6Z9MtqrUTGfse8Xapump?maker=9d2HTebtsaur61A1cSjqjtwnYgjrd1JLz8TPpBan9YvQ")</f>
        <v/>
      </c>
      <c r="M27">
        <f>HYPERLINK("https://dexscreener.com/solana/2KgAN8nLAU74wjiyKi85m4ZT6Z9MtqrUTGfse8Xapump?maker=9d2HTebtsaur61A1cSjqjtwnYgjrd1JLz8TPpBan9YvQ","https://dexscreener.com/solana/2KgAN8nLAU74wjiyKi85m4ZT6Z9MtqrUTGfse8Xapump?maker=9d2HTebtsaur61A1cSjqjtwnYgjrd1JLz8TPpBan9YvQ")</f>
        <v/>
      </c>
    </row>
    <row r="28">
      <c r="A28" t="inlineStr">
        <is>
          <t>HuiVprCHCucHUb5bX6EXFJd7wuwvdASFzzge4ahXpump</t>
        </is>
      </c>
      <c r="B28" t="inlineStr">
        <is>
          <t>Tilly</t>
        </is>
      </c>
      <c r="C28" t="n">
        <v>4</v>
      </c>
      <c r="D28" t="n">
        <v>-0.856</v>
      </c>
      <c r="E28" t="n">
        <v>-0.18</v>
      </c>
      <c r="F28" t="n">
        <v>4.84</v>
      </c>
      <c r="G28" t="n">
        <v>3.98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HYPERLINK("https://www.defined.fi/sol/HuiVprCHCucHUb5bX6EXFJd7wuwvdASFzzge4ahXpump?maker=9d2HTebtsaur61A1cSjqjtwnYgjrd1JLz8TPpBan9YvQ","https://www.defined.fi/sol/HuiVprCHCucHUb5bX6EXFJd7wuwvdASFzzge4ahXpump?maker=9d2HTebtsaur61A1cSjqjtwnYgjrd1JLz8TPpBan9YvQ")</f>
        <v/>
      </c>
      <c r="M28">
        <f>HYPERLINK("https://dexscreener.com/solana/HuiVprCHCucHUb5bX6EXFJd7wuwvdASFzzge4ahXpump?maker=9d2HTebtsaur61A1cSjqjtwnYgjrd1JLz8TPpBan9YvQ","https://dexscreener.com/solana/HuiVprCHCucHUb5bX6EXFJd7wuwvdASFzzge4ahXpump?maker=9d2HTebtsaur61A1cSjqjtwnYgjrd1JLz8TPpBan9YvQ")</f>
        <v/>
      </c>
    </row>
    <row r="29">
      <c r="A29" t="inlineStr">
        <is>
          <t>JBSVUpKgYNHt4GLtNebQxTJmZgftTMWENQrziHtGpump</t>
        </is>
      </c>
      <c r="B29" t="inlineStr">
        <is>
          <t>Swarm</t>
        </is>
      </c>
      <c r="C29" t="n">
        <v>6</v>
      </c>
      <c r="D29" t="n">
        <v>-2.37</v>
      </c>
      <c r="E29" t="n">
        <v>-0.43</v>
      </c>
      <c r="F29" t="n">
        <v>5.49</v>
      </c>
      <c r="G29" t="n">
        <v>3.12</v>
      </c>
      <c r="H29" t="n">
        <v>4</v>
      </c>
      <c r="I29" t="n">
        <v>2</v>
      </c>
      <c r="J29" t="n">
        <v>-1</v>
      </c>
      <c r="K29" t="n">
        <v>-1</v>
      </c>
      <c r="L29">
        <f>HYPERLINK("https://www.defined.fi/sol/JBSVUpKgYNHt4GLtNebQxTJmZgftTMWENQrziHtGpump?maker=9d2HTebtsaur61A1cSjqjtwnYgjrd1JLz8TPpBan9YvQ","https://www.defined.fi/sol/JBSVUpKgYNHt4GLtNebQxTJmZgftTMWENQrziHtGpump?maker=9d2HTebtsaur61A1cSjqjtwnYgjrd1JLz8TPpBan9YvQ")</f>
        <v/>
      </c>
      <c r="M29">
        <f>HYPERLINK("https://dexscreener.com/solana/JBSVUpKgYNHt4GLtNebQxTJmZgftTMWENQrziHtGpump?maker=9d2HTebtsaur61A1cSjqjtwnYgjrd1JLz8TPpBan9YvQ","https://dexscreener.com/solana/JBSVUpKgYNHt4GLtNebQxTJmZgftTMWENQrziHtGpump?maker=9d2HTebtsaur61A1cSjqjtwnYgjrd1JLz8TPpBan9YvQ")</f>
        <v/>
      </c>
    </row>
    <row r="30">
      <c r="A30" t="inlineStr">
        <is>
          <t>EvNBoWwZFF6pPpjTnNSzrurxkDfw1PGUmih1eAStpump</t>
        </is>
      </c>
      <c r="B30" t="inlineStr">
        <is>
          <t>ALPHA</t>
        </is>
      </c>
      <c r="C30" t="n">
        <v>6</v>
      </c>
      <c r="D30" t="n">
        <v>0.516</v>
      </c>
      <c r="E30" t="n">
        <v>0.46</v>
      </c>
      <c r="F30" t="n">
        <v>1.12</v>
      </c>
      <c r="G30" t="n">
        <v>1.63</v>
      </c>
      <c r="H30" t="n">
        <v>1</v>
      </c>
      <c r="I30" t="n">
        <v>2</v>
      </c>
      <c r="J30" t="n">
        <v>-1</v>
      </c>
      <c r="K30" t="n">
        <v>-1</v>
      </c>
      <c r="L30">
        <f>HYPERLINK("https://www.defined.fi/sol/EvNBoWwZFF6pPpjTnNSzrurxkDfw1PGUmih1eAStpump?maker=9d2HTebtsaur61A1cSjqjtwnYgjrd1JLz8TPpBan9YvQ","https://www.defined.fi/sol/EvNBoWwZFF6pPpjTnNSzrurxkDfw1PGUmih1eAStpump?maker=9d2HTebtsaur61A1cSjqjtwnYgjrd1JLz8TPpBan9YvQ")</f>
        <v/>
      </c>
      <c r="M30">
        <f>HYPERLINK("https://dexscreener.com/solana/EvNBoWwZFF6pPpjTnNSzrurxkDfw1PGUmih1eAStpump?maker=9d2HTebtsaur61A1cSjqjtwnYgjrd1JLz8TPpBan9YvQ","https://dexscreener.com/solana/EvNBoWwZFF6pPpjTnNSzrurxkDfw1PGUmih1eAStpump?maker=9d2HTebtsaur61A1cSjqjtwnYgjrd1JLz8TPpBan9YvQ")</f>
        <v/>
      </c>
    </row>
    <row r="31">
      <c r="A31" t="inlineStr">
        <is>
          <t>9JhFqCA21MoAXs2PTaeqNQp2XngPn1PgYr2rsEVCpump</t>
        </is>
      </c>
      <c r="B31" t="inlineStr">
        <is>
          <t>OPUS</t>
        </is>
      </c>
      <c r="C31" t="n">
        <v>6</v>
      </c>
      <c r="D31" t="n">
        <v>0.6919999999999999</v>
      </c>
      <c r="E31" t="n">
        <v>0.44</v>
      </c>
      <c r="F31" t="n">
        <v>1.56</v>
      </c>
      <c r="G31" t="n">
        <v>2.25</v>
      </c>
      <c r="H31" t="n">
        <v>3</v>
      </c>
      <c r="I31" t="n">
        <v>2</v>
      </c>
      <c r="J31" t="n">
        <v>-1</v>
      </c>
      <c r="K31" t="n">
        <v>-1</v>
      </c>
      <c r="L31">
        <f>HYPERLINK("https://www.defined.fi/sol/9JhFqCA21MoAXs2PTaeqNQp2XngPn1PgYr2rsEVCpump?maker=9d2HTebtsaur61A1cSjqjtwnYgjrd1JLz8TPpBan9YvQ","https://www.defined.fi/sol/9JhFqCA21MoAXs2PTaeqNQp2XngPn1PgYr2rsEVCpump?maker=9d2HTebtsaur61A1cSjqjtwnYgjrd1JLz8TPpBan9YvQ")</f>
        <v/>
      </c>
      <c r="M31">
        <f>HYPERLINK("https://dexscreener.com/solana/9JhFqCA21MoAXs2PTaeqNQp2XngPn1PgYr2rsEVCpump?maker=9d2HTebtsaur61A1cSjqjtwnYgjrd1JLz8TPpBan9YvQ","https://dexscreener.com/solana/9JhFqCA21MoAXs2PTaeqNQp2XngPn1PgYr2rsEVCpump?maker=9d2HTebtsaur61A1cSjqjtwnYgjrd1JLz8TPpBan9YvQ")</f>
        <v/>
      </c>
    </row>
    <row r="32">
      <c r="A32" t="inlineStr">
        <is>
          <t>A8C3xuqscfmyLrte3VmTqrAq8kgMASius9AFNANwpump</t>
        </is>
      </c>
      <c r="B32" t="inlineStr">
        <is>
          <t>FWOG</t>
        </is>
      </c>
      <c r="C32" t="n">
        <v>12</v>
      </c>
      <c r="D32" t="n">
        <v>-4.41</v>
      </c>
      <c r="E32" t="n">
        <v>-0.01</v>
      </c>
      <c r="F32" t="n">
        <v>693.55</v>
      </c>
      <c r="G32" t="n">
        <v>534.36</v>
      </c>
      <c r="H32" t="n">
        <v>62</v>
      </c>
      <c r="I32" t="n">
        <v>22</v>
      </c>
      <c r="J32" t="n">
        <v>-1</v>
      </c>
      <c r="K32" t="n">
        <v>-1</v>
      </c>
      <c r="L32">
        <f>HYPERLINK("https://www.defined.fi/sol/A8C3xuqscfmyLrte3VmTqrAq8kgMASius9AFNANwpump?maker=9d2HTebtsaur61A1cSjqjtwnYgjrd1JLz8TPpBan9YvQ","https://www.defined.fi/sol/A8C3xuqscfmyLrte3VmTqrAq8kgMASius9AFNANwpump?maker=9d2HTebtsaur61A1cSjqjtwnYgjrd1JLz8TPpBan9YvQ")</f>
        <v/>
      </c>
      <c r="M32">
        <f>HYPERLINK("https://dexscreener.com/solana/A8C3xuqscfmyLrte3VmTqrAq8kgMASius9AFNANwpump?maker=9d2HTebtsaur61A1cSjqjtwnYgjrd1JLz8TPpBan9YvQ","https://dexscreener.com/solana/A8C3xuqscfmyLrte3VmTqrAq8kgMASius9AFNANwpump?maker=9d2HTebtsaur61A1cSjqjtwnYgjrd1JLz8TPpBan9YvQ")</f>
        <v/>
      </c>
    </row>
    <row r="33">
      <c r="A33" t="inlineStr">
        <is>
          <t>ED5nyyWEzpPPiWimP8vYm7sD7TD3LAt3Q3gRTWHzPJBY</t>
        </is>
      </c>
      <c r="B33" t="inlineStr">
        <is>
          <t>MOODENG</t>
        </is>
      </c>
      <c r="C33" t="n">
        <v>14</v>
      </c>
      <c r="D33" t="n">
        <v>-5.12</v>
      </c>
      <c r="E33" t="n">
        <v>-0.04</v>
      </c>
      <c r="F33" t="n">
        <v>134.97</v>
      </c>
      <c r="G33" t="n">
        <v>129.85</v>
      </c>
      <c r="H33" t="n">
        <v>20</v>
      </c>
      <c r="I33" t="n">
        <v>24</v>
      </c>
      <c r="J33" t="n">
        <v>-1</v>
      </c>
      <c r="K33" t="n">
        <v>-1</v>
      </c>
      <c r="L33">
        <f>HYPERLINK("https://www.defined.fi/sol/ED5nyyWEzpPPiWimP8vYm7sD7TD3LAt3Q3gRTWHzPJBY?maker=9d2HTebtsaur61A1cSjqjtwnYgjrd1JLz8TPpBan9YvQ","https://www.defined.fi/sol/ED5nyyWEzpPPiWimP8vYm7sD7TD3LAt3Q3gRTWHzPJBY?maker=9d2HTebtsaur61A1cSjqjtwnYgjrd1JLz8TPpBan9YvQ")</f>
        <v/>
      </c>
      <c r="M33">
        <f>HYPERLINK("https://dexscreener.com/solana/ED5nyyWEzpPPiWimP8vYm7sD7TD3LAt3Q3gRTWHzPJBY?maker=9d2HTebtsaur61A1cSjqjtwnYgjrd1JLz8TPpBan9YvQ","https://dexscreener.com/solana/ED5nyyWEzpPPiWimP8vYm7sD7TD3LAt3Q3gRTWHzPJBY?maker=9d2HTebtsaur61A1cSjqjtwnYgjrd1JLz8TPpBan9YvQ")</f>
        <v/>
      </c>
    </row>
    <row r="34">
      <c r="A34" t="inlineStr">
        <is>
          <t>9TWa7NPkeqEojoY9Kue7A38AvJV1QTfjKScvqGsEpump</t>
        </is>
      </c>
      <c r="B34" t="inlineStr">
        <is>
          <t>Odin</t>
        </is>
      </c>
      <c r="C34" t="n">
        <v>14</v>
      </c>
      <c r="D34" t="n">
        <v>-10.78</v>
      </c>
      <c r="E34" t="n">
        <v>-0.51</v>
      </c>
      <c r="F34" t="n">
        <v>21.11</v>
      </c>
      <c r="G34" t="n">
        <v>10.33</v>
      </c>
      <c r="H34" t="n">
        <v>12</v>
      </c>
      <c r="I34" t="n">
        <v>2</v>
      </c>
      <c r="J34" t="n">
        <v>-1</v>
      </c>
      <c r="K34" t="n">
        <v>-1</v>
      </c>
      <c r="L34">
        <f>HYPERLINK("https://www.defined.fi/sol/9TWa7NPkeqEojoY9Kue7A38AvJV1QTfjKScvqGsEpump?maker=9d2HTebtsaur61A1cSjqjtwnYgjrd1JLz8TPpBan9YvQ","https://www.defined.fi/sol/9TWa7NPkeqEojoY9Kue7A38AvJV1QTfjKScvqGsEpump?maker=9d2HTebtsaur61A1cSjqjtwnYgjrd1JLz8TPpBan9YvQ")</f>
        <v/>
      </c>
      <c r="M34">
        <f>HYPERLINK("https://dexscreener.com/solana/9TWa7NPkeqEojoY9Kue7A38AvJV1QTfjKScvqGsEpump?maker=9d2HTebtsaur61A1cSjqjtwnYgjrd1JLz8TPpBan9YvQ","https://dexscreener.com/solana/9TWa7NPkeqEojoY9Kue7A38AvJV1QTfjKScvqGsEpump?maker=9d2HTebtsaur61A1cSjqjtwnYgjrd1JLz8TPpBan9YvQ")</f>
        <v/>
      </c>
    </row>
    <row r="35">
      <c r="A35" t="inlineStr">
        <is>
          <t>ADSTQMsKEwSz9Y8oXn7fQ5JJ8yTq4TwgrXQVh4KHpump</t>
        </is>
      </c>
      <c r="B35" t="inlineStr">
        <is>
          <t>NTC</t>
        </is>
      </c>
      <c r="C35" t="n">
        <v>15</v>
      </c>
      <c r="D35" t="n">
        <v>-0.283</v>
      </c>
      <c r="E35" t="n">
        <v>-0.31</v>
      </c>
      <c r="F35" t="n">
        <v>0.908</v>
      </c>
      <c r="G35" t="n">
        <v>0.625</v>
      </c>
      <c r="H35" t="n">
        <v>2</v>
      </c>
      <c r="I35" t="n">
        <v>1</v>
      </c>
      <c r="J35" t="n">
        <v>-1</v>
      </c>
      <c r="K35" t="n">
        <v>-1</v>
      </c>
      <c r="L35">
        <f>HYPERLINK("https://www.defined.fi/sol/ADSTQMsKEwSz9Y8oXn7fQ5JJ8yTq4TwgrXQVh4KHpump?maker=9d2HTebtsaur61A1cSjqjtwnYgjrd1JLz8TPpBan9YvQ","https://www.defined.fi/sol/ADSTQMsKEwSz9Y8oXn7fQ5JJ8yTq4TwgrXQVh4KHpump?maker=9d2HTebtsaur61A1cSjqjtwnYgjrd1JLz8TPpBan9YvQ")</f>
        <v/>
      </c>
      <c r="M35">
        <f>HYPERLINK("https://dexscreener.com/solana/ADSTQMsKEwSz9Y8oXn7fQ5JJ8yTq4TwgrXQVh4KHpump?maker=9d2HTebtsaur61A1cSjqjtwnYgjrd1JLz8TPpBan9YvQ","https://dexscreener.com/solana/ADSTQMsKEwSz9Y8oXn7fQ5JJ8yTq4TwgrXQVh4KHpump?maker=9d2HTebtsaur61A1cSjqjtwnYgjrd1JLz8TPpBan9YvQ")</f>
        <v/>
      </c>
    </row>
    <row r="36">
      <c r="A36" t="inlineStr">
        <is>
          <t>HMHZBcFFi1n7QMDxazU6RZVCt9tU6DNr4s2FAzVFpump</t>
        </is>
      </c>
      <c r="B36" t="inlineStr">
        <is>
          <t>Sasha</t>
        </is>
      </c>
      <c r="C36" t="n">
        <v>15</v>
      </c>
      <c r="D36" t="n">
        <v>-0.5600000000000001</v>
      </c>
      <c r="E36" t="n">
        <v>-0.63</v>
      </c>
      <c r="F36" t="n">
        <v>0.893</v>
      </c>
      <c r="G36" t="n">
        <v>0.333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HYPERLINK("https://www.defined.fi/sol/HMHZBcFFi1n7QMDxazU6RZVCt9tU6DNr4s2FAzVFpump?maker=9d2HTebtsaur61A1cSjqjtwnYgjrd1JLz8TPpBan9YvQ","https://www.defined.fi/sol/HMHZBcFFi1n7QMDxazU6RZVCt9tU6DNr4s2FAzVFpump?maker=9d2HTebtsaur61A1cSjqjtwnYgjrd1JLz8TPpBan9YvQ")</f>
        <v/>
      </c>
      <c r="M36">
        <f>HYPERLINK("https://dexscreener.com/solana/HMHZBcFFi1n7QMDxazU6RZVCt9tU6DNr4s2FAzVFpump?maker=9d2HTebtsaur61A1cSjqjtwnYgjrd1JLz8TPpBan9YvQ","https://dexscreener.com/solana/HMHZBcFFi1n7QMDxazU6RZVCt9tU6DNr4s2FAzVFpump?maker=9d2HTebtsaur61A1cSjqjtwnYgjrd1JLz8TPpBan9YvQ")</f>
        <v/>
      </c>
    </row>
    <row r="37">
      <c r="A37" t="inlineStr">
        <is>
          <t>E6AujzX54E1ZoPDFP2CyG3HHUVKygEkp6DRqig61pump</t>
        </is>
      </c>
      <c r="B37" t="inlineStr">
        <is>
          <t>Pochita</t>
        </is>
      </c>
      <c r="C37" t="n">
        <v>15</v>
      </c>
      <c r="D37" t="n">
        <v>-53.88</v>
      </c>
      <c r="E37" t="n">
        <v>-0.34</v>
      </c>
      <c r="F37" t="n">
        <v>156.41</v>
      </c>
      <c r="G37" t="n">
        <v>102.53</v>
      </c>
      <c r="H37" t="n">
        <v>42</v>
      </c>
      <c r="I37" t="n">
        <v>15</v>
      </c>
      <c r="J37" t="n">
        <v>-1</v>
      </c>
      <c r="K37" t="n">
        <v>-1</v>
      </c>
      <c r="L37">
        <f>HYPERLINK("https://www.defined.fi/sol/E6AujzX54E1ZoPDFP2CyG3HHUVKygEkp6DRqig61pump?maker=9d2HTebtsaur61A1cSjqjtwnYgjrd1JLz8TPpBan9YvQ","https://www.defined.fi/sol/E6AujzX54E1ZoPDFP2CyG3HHUVKygEkp6DRqig61pump?maker=9d2HTebtsaur61A1cSjqjtwnYgjrd1JLz8TPpBan9YvQ")</f>
        <v/>
      </c>
      <c r="M37">
        <f>HYPERLINK("https://dexscreener.com/solana/E6AujzX54E1ZoPDFP2CyG3HHUVKygEkp6DRqig61pump?maker=9d2HTebtsaur61A1cSjqjtwnYgjrd1JLz8TPpBan9YvQ","https://dexscreener.com/solana/E6AujzX54E1ZoPDFP2CyG3HHUVKygEkp6DRqig61pump?maker=9d2HTebtsaur61A1cSjqjtwnYgjrd1JLz8TPpBan9YvQ")</f>
        <v/>
      </c>
    </row>
    <row r="38">
      <c r="A38" t="inlineStr">
        <is>
          <t>Bhbo3cXHapTvsgmH7rE1DkEPP5h2uXSUQiQAtqmGpump</t>
        </is>
      </c>
      <c r="B38" t="inlineStr">
        <is>
          <t>Senbeir</t>
        </is>
      </c>
      <c r="C38" t="n">
        <v>15</v>
      </c>
      <c r="D38" t="n">
        <v>0</v>
      </c>
      <c r="E38" t="n">
        <v>-1</v>
      </c>
      <c r="F38" t="n">
        <v>0</v>
      </c>
      <c r="G38" t="n">
        <v>0</v>
      </c>
      <c r="H38" t="n">
        <v>0</v>
      </c>
      <c r="I38" t="n">
        <v>0</v>
      </c>
      <c r="J38" t="n">
        <v>-1</v>
      </c>
      <c r="K38" t="n">
        <v>-1</v>
      </c>
      <c r="L38">
        <f>HYPERLINK("https://www.defined.fi/sol/Bhbo3cXHapTvsgmH7rE1DkEPP5h2uXSUQiQAtqmGpump?maker=9d2HTebtsaur61A1cSjqjtwnYgjrd1JLz8TPpBan9YvQ","https://www.defined.fi/sol/Bhbo3cXHapTvsgmH7rE1DkEPP5h2uXSUQiQAtqmGpump?maker=9d2HTebtsaur61A1cSjqjtwnYgjrd1JLz8TPpBan9YvQ")</f>
        <v/>
      </c>
      <c r="M38">
        <f>HYPERLINK("https://dexscreener.com/solana/Bhbo3cXHapTvsgmH7rE1DkEPP5h2uXSUQiQAtqmGpump?maker=9d2HTebtsaur61A1cSjqjtwnYgjrd1JLz8TPpBan9YvQ","https://dexscreener.com/solana/Bhbo3cXHapTvsgmH7rE1DkEPP5h2uXSUQiQAtqmGpump?maker=9d2HTebtsaur61A1cSjqjtwnYgjrd1JLz8TPpBan9YvQ")</f>
        <v/>
      </c>
    </row>
    <row r="39">
      <c r="A39" t="inlineStr">
        <is>
          <t>2RR3fmnF2QL7WoS1MgAUEBbYcK8MqmPwT1wtcuqipump</t>
        </is>
      </c>
      <c r="B39" t="inlineStr">
        <is>
          <t>Satoshi</t>
        </is>
      </c>
      <c r="C39" t="n">
        <v>15</v>
      </c>
      <c r="D39" t="n">
        <v>-0.058</v>
      </c>
      <c r="E39" t="n">
        <v>-1</v>
      </c>
      <c r="F39" t="n">
        <v>0.176</v>
      </c>
      <c r="G39" t="n">
        <v>0.118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HYPERLINK("https://www.defined.fi/sol/2RR3fmnF2QL7WoS1MgAUEBbYcK8MqmPwT1wtcuqipump?maker=9d2HTebtsaur61A1cSjqjtwnYgjrd1JLz8TPpBan9YvQ","https://www.defined.fi/sol/2RR3fmnF2QL7WoS1MgAUEBbYcK8MqmPwT1wtcuqipump?maker=9d2HTebtsaur61A1cSjqjtwnYgjrd1JLz8TPpBan9YvQ")</f>
        <v/>
      </c>
      <c r="M39">
        <f>HYPERLINK("https://dexscreener.com/solana/2RR3fmnF2QL7WoS1MgAUEBbYcK8MqmPwT1wtcuqipump?maker=9d2HTebtsaur61A1cSjqjtwnYgjrd1JLz8TPpBan9YvQ","https://dexscreener.com/solana/2RR3fmnF2QL7WoS1MgAUEBbYcK8MqmPwT1wtcuqipump?maker=9d2HTebtsaur61A1cSjqjtwnYgjrd1JLz8TPpBan9YvQ")</f>
        <v/>
      </c>
    </row>
    <row r="40">
      <c r="A40" t="inlineStr">
        <is>
          <t>BE9WCtE9p36RX4kmsN5VDd8MSc5QwJQcARbSL3R8pump</t>
        </is>
      </c>
      <c r="B40" t="inlineStr">
        <is>
          <t>TOSHI</t>
        </is>
      </c>
      <c r="C40" t="n">
        <v>15</v>
      </c>
      <c r="D40" t="n">
        <v>1.97</v>
      </c>
      <c r="E40" t="n">
        <v>0.28</v>
      </c>
      <c r="F40" t="n">
        <v>7.08</v>
      </c>
      <c r="G40" t="n">
        <v>9.050000000000001</v>
      </c>
      <c r="H40" t="n">
        <v>6</v>
      </c>
      <c r="I40" t="n">
        <v>3</v>
      </c>
      <c r="J40" t="n">
        <v>-1</v>
      </c>
      <c r="K40" t="n">
        <v>-1</v>
      </c>
      <c r="L40">
        <f>HYPERLINK("https://www.defined.fi/sol/BE9WCtE9p36RX4kmsN5VDd8MSc5QwJQcARbSL3R8pump?maker=9d2HTebtsaur61A1cSjqjtwnYgjrd1JLz8TPpBan9YvQ","https://www.defined.fi/sol/BE9WCtE9p36RX4kmsN5VDd8MSc5QwJQcARbSL3R8pump?maker=9d2HTebtsaur61A1cSjqjtwnYgjrd1JLz8TPpBan9YvQ")</f>
        <v/>
      </c>
      <c r="M40">
        <f>HYPERLINK("https://dexscreener.com/solana/BE9WCtE9p36RX4kmsN5VDd8MSc5QwJQcARbSL3R8pump?maker=9d2HTebtsaur61A1cSjqjtwnYgjrd1JLz8TPpBan9YvQ","https://dexscreener.com/solana/BE9WCtE9p36RX4kmsN5VDd8MSc5QwJQcARbSL3R8pump?maker=9d2HTebtsaur61A1cSjqjtwnYgjrd1JLz8TPpBan9YvQ")</f>
        <v/>
      </c>
    </row>
    <row r="41">
      <c r="A41" t="inlineStr">
        <is>
          <t>JB2wezZLdzWfnaCfHxLg193RS3Rh51ThiXxEDWQDpump</t>
        </is>
      </c>
      <c r="B41" t="inlineStr">
        <is>
          <t>LABUBU</t>
        </is>
      </c>
      <c r="C41" t="n">
        <v>15</v>
      </c>
      <c r="D41" t="n">
        <v>-2.21</v>
      </c>
      <c r="E41" t="n">
        <v>-0.29</v>
      </c>
      <c r="F41" t="n">
        <v>7.52</v>
      </c>
      <c r="G41" t="n">
        <v>5.31</v>
      </c>
      <c r="H41" t="n">
        <v>6</v>
      </c>
      <c r="I41" t="n">
        <v>3</v>
      </c>
      <c r="J41" t="n">
        <v>-1</v>
      </c>
      <c r="K41" t="n">
        <v>-1</v>
      </c>
      <c r="L41">
        <f>HYPERLINK("https://www.defined.fi/sol/JB2wezZLdzWfnaCfHxLg193RS3Rh51ThiXxEDWQDpump?maker=9d2HTebtsaur61A1cSjqjtwnYgjrd1JLz8TPpBan9YvQ","https://www.defined.fi/sol/JB2wezZLdzWfnaCfHxLg193RS3Rh51ThiXxEDWQDpump?maker=9d2HTebtsaur61A1cSjqjtwnYgjrd1JLz8TPpBan9YvQ")</f>
        <v/>
      </c>
      <c r="M41">
        <f>HYPERLINK("https://dexscreener.com/solana/JB2wezZLdzWfnaCfHxLg193RS3Rh51ThiXxEDWQDpump?maker=9d2HTebtsaur61A1cSjqjtwnYgjrd1JLz8TPpBan9YvQ","https://dexscreener.com/solana/JB2wezZLdzWfnaCfHxLg193RS3Rh51ThiXxEDWQDpump?maker=9d2HTebtsaur61A1cSjqjtwnYgjrd1JLz8TPpBan9YvQ")</f>
        <v/>
      </c>
    </row>
    <row r="42">
      <c r="A42" t="inlineStr">
        <is>
          <t>9DADuJAgUWddekbgFaotTLGFHGWiuQzh4goyHdGHHoup</t>
        </is>
      </c>
      <c r="B42" t="inlineStr">
        <is>
          <t>SCAT</t>
        </is>
      </c>
      <c r="C42" t="n">
        <v>15</v>
      </c>
      <c r="D42" t="n">
        <v>-4.59</v>
      </c>
      <c r="E42" t="n">
        <v>-0.29</v>
      </c>
      <c r="F42" t="n">
        <v>15.89</v>
      </c>
      <c r="G42" t="n">
        <v>11.3</v>
      </c>
      <c r="H42" t="n">
        <v>9</v>
      </c>
      <c r="I42" t="n">
        <v>3</v>
      </c>
      <c r="J42" t="n">
        <v>-1</v>
      </c>
      <c r="K42" t="n">
        <v>-1</v>
      </c>
      <c r="L42">
        <f>HYPERLINK("https://www.defined.fi/sol/9DADuJAgUWddekbgFaotTLGFHGWiuQzh4goyHdGHHoup?maker=9d2HTebtsaur61A1cSjqjtwnYgjrd1JLz8TPpBan9YvQ","https://www.defined.fi/sol/9DADuJAgUWddekbgFaotTLGFHGWiuQzh4goyHdGHHoup?maker=9d2HTebtsaur61A1cSjqjtwnYgjrd1JLz8TPpBan9YvQ")</f>
        <v/>
      </c>
      <c r="M42">
        <f>HYPERLINK("https://dexscreener.com/solana/9DADuJAgUWddekbgFaotTLGFHGWiuQzh4goyHdGHHoup?maker=9d2HTebtsaur61A1cSjqjtwnYgjrd1JLz8TPpBan9YvQ","https://dexscreener.com/solana/9DADuJAgUWddekbgFaotTLGFHGWiuQzh4goyHdGHHoup?maker=9d2HTebtsaur61A1cSjqjtwnYgjrd1JLz8TPpBan9YvQ")</f>
        <v/>
      </c>
    </row>
    <row r="43">
      <c r="A43" t="inlineStr">
        <is>
          <t>3BeJ9zCgQhaqKMu2HgKJ79yQBChD1Pf3hPwRX44fpump</t>
        </is>
      </c>
      <c r="B43" t="inlineStr">
        <is>
          <t>CB</t>
        </is>
      </c>
      <c r="C43" t="n">
        <v>15</v>
      </c>
      <c r="D43" t="n">
        <v>1.42</v>
      </c>
      <c r="E43" t="n">
        <v>0.16</v>
      </c>
      <c r="F43" t="n">
        <v>8.67</v>
      </c>
      <c r="G43" t="n">
        <v>10.1</v>
      </c>
      <c r="H43" t="n">
        <v>2</v>
      </c>
      <c r="I43" t="n">
        <v>2</v>
      </c>
      <c r="J43" t="n">
        <v>-1</v>
      </c>
      <c r="K43" t="n">
        <v>-1</v>
      </c>
      <c r="L43">
        <f>HYPERLINK("https://www.defined.fi/sol/3BeJ9zCgQhaqKMu2HgKJ79yQBChD1Pf3hPwRX44fpump?maker=9d2HTebtsaur61A1cSjqjtwnYgjrd1JLz8TPpBan9YvQ","https://www.defined.fi/sol/3BeJ9zCgQhaqKMu2HgKJ79yQBChD1Pf3hPwRX44fpump?maker=9d2HTebtsaur61A1cSjqjtwnYgjrd1JLz8TPpBan9YvQ")</f>
        <v/>
      </c>
      <c r="M43">
        <f>HYPERLINK("https://dexscreener.com/solana/3BeJ9zCgQhaqKMu2HgKJ79yQBChD1Pf3hPwRX44fpump?maker=9d2HTebtsaur61A1cSjqjtwnYgjrd1JLz8TPpBan9YvQ","https://dexscreener.com/solana/3BeJ9zCgQhaqKMu2HgKJ79yQBChD1Pf3hPwRX44fpump?maker=9d2HTebtsaur61A1cSjqjtwnYgjrd1JLz8TPpBan9YvQ")</f>
        <v/>
      </c>
    </row>
    <row r="44">
      <c r="A44" t="inlineStr">
        <is>
          <t>7z7KPxafRcdbdNXoxNmHTwc5zWT6DueMtdk6b4Yfpump</t>
        </is>
      </c>
      <c r="B44" t="inlineStr">
        <is>
          <t>ATLANTIS</t>
        </is>
      </c>
      <c r="C44" t="n">
        <v>15</v>
      </c>
      <c r="D44" t="n">
        <v>-2.19</v>
      </c>
      <c r="E44" t="n">
        <v>-0.52</v>
      </c>
      <c r="F44" t="n">
        <v>4.23</v>
      </c>
      <c r="G44" t="n">
        <v>2.03</v>
      </c>
      <c r="H44" t="n">
        <v>2</v>
      </c>
      <c r="I44" t="n">
        <v>1</v>
      </c>
      <c r="J44" t="n">
        <v>-1</v>
      </c>
      <c r="K44" t="n">
        <v>-1</v>
      </c>
      <c r="L44">
        <f>HYPERLINK("https://www.defined.fi/sol/7z7KPxafRcdbdNXoxNmHTwc5zWT6DueMtdk6b4Yfpump?maker=9d2HTebtsaur61A1cSjqjtwnYgjrd1JLz8TPpBan9YvQ","https://www.defined.fi/sol/7z7KPxafRcdbdNXoxNmHTwc5zWT6DueMtdk6b4Yfpump?maker=9d2HTebtsaur61A1cSjqjtwnYgjrd1JLz8TPpBan9YvQ")</f>
        <v/>
      </c>
      <c r="M44">
        <f>HYPERLINK("https://dexscreener.com/solana/7z7KPxafRcdbdNXoxNmHTwc5zWT6DueMtdk6b4Yfpump?maker=9d2HTebtsaur61A1cSjqjtwnYgjrd1JLz8TPpBan9YvQ","https://dexscreener.com/solana/7z7KPxafRcdbdNXoxNmHTwc5zWT6DueMtdk6b4Yfpump?maker=9d2HTebtsaur61A1cSjqjtwnYgjrd1JLz8TPpBan9YvQ")</f>
        <v/>
      </c>
    </row>
    <row r="45">
      <c r="A45" t="inlineStr">
        <is>
          <t>8WnQQRbuEZ3CCDbH5MCVioBbw6o75NKANq9WdPhBDsWo</t>
        </is>
      </c>
      <c r="B45" t="inlineStr">
        <is>
          <t>coby</t>
        </is>
      </c>
      <c r="C45" t="n">
        <v>15</v>
      </c>
      <c r="D45" t="n">
        <v>-14.59</v>
      </c>
      <c r="E45" t="n">
        <v>-0.16</v>
      </c>
      <c r="F45" t="n">
        <v>89.52</v>
      </c>
      <c r="G45" t="n">
        <v>76.77</v>
      </c>
      <c r="H45" t="n">
        <v>37</v>
      </c>
      <c r="I45" t="n">
        <v>30</v>
      </c>
      <c r="J45" t="n">
        <v>-1</v>
      </c>
      <c r="K45" t="n">
        <v>-1</v>
      </c>
      <c r="L45">
        <f>HYPERLINK("https://www.defined.fi/sol/8WnQQRbuEZ3CCDbH5MCVioBbw6o75NKANq9WdPhBDsWo?maker=9d2HTebtsaur61A1cSjqjtwnYgjrd1JLz8TPpBan9YvQ","https://www.defined.fi/sol/8WnQQRbuEZ3CCDbH5MCVioBbw6o75NKANq9WdPhBDsWo?maker=9d2HTebtsaur61A1cSjqjtwnYgjrd1JLz8TPpBan9YvQ")</f>
        <v/>
      </c>
      <c r="M45">
        <f>HYPERLINK("https://dexscreener.com/solana/8WnQQRbuEZ3CCDbH5MCVioBbw6o75NKANq9WdPhBDsWo?maker=9d2HTebtsaur61A1cSjqjtwnYgjrd1JLz8TPpBan9YvQ","https://dexscreener.com/solana/8WnQQRbuEZ3CCDbH5MCVioBbw6o75NKANq9WdPhBDsWo?maker=9d2HTebtsaur61A1cSjqjtwnYgjrd1JLz8TPpBan9YvQ")</f>
        <v/>
      </c>
    </row>
    <row r="46">
      <c r="A46" t="inlineStr">
        <is>
          <t>8ZHe1APxTzCupuzd57QbE8BVsrmKsQZBHBgKwqwzpump</t>
        </is>
      </c>
      <c r="B46" t="inlineStr">
        <is>
          <t>ATLANTIS</t>
        </is>
      </c>
      <c r="C46" t="n">
        <v>16</v>
      </c>
      <c r="D46" t="n">
        <v>-0.9389999999999999</v>
      </c>
      <c r="E46" t="n">
        <v>-0.53</v>
      </c>
      <c r="F46" t="n">
        <v>1.77</v>
      </c>
      <c r="G46" t="n">
        <v>0.826</v>
      </c>
      <c r="H46" t="n">
        <v>2</v>
      </c>
      <c r="I46" t="n">
        <v>1</v>
      </c>
      <c r="J46" t="n">
        <v>-1</v>
      </c>
      <c r="K46" t="n">
        <v>-1</v>
      </c>
      <c r="L46">
        <f>HYPERLINK("https://www.defined.fi/sol/8ZHe1APxTzCupuzd57QbE8BVsrmKsQZBHBgKwqwzpump?maker=9d2HTebtsaur61A1cSjqjtwnYgjrd1JLz8TPpBan9YvQ","https://www.defined.fi/sol/8ZHe1APxTzCupuzd57QbE8BVsrmKsQZBHBgKwqwzpump?maker=9d2HTebtsaur61A1cSjqjtwnYgjrd1JLz8TPpBan9YvQ")</f>
        <v/>
      </c>
      <c r="M46">
        <f>HYPERLINK("https://dexscreener.com/solana/8ZHe1APxTzCupuzd57QbE8BVsrmKsQZBHBgKwqwzpump?maker=9d2HTebtsaur61A1cSjqjtwnYgjrd1JLz8TPpBan9YvQ","https://dexscreener.com/solana/8ZHe1APxTzCupuzd57QbE8BVsrmKsQZBHBgKwqwzpump?maker=9d2HTebtsaur61A1cSjqjtwnYgjrd1JLz8TPpBan9YvQ")</f>
        <v/>
      </c>
    </row>
    <row r="47">
      <c r="A47" t="inlineStr">
        <is>
          <t>DHoadXCbf6TcadkcMGJ8kFRdDa2sXPQ1KrgodUDRpump</t>
        </is>
      </c>
      <c r="B47" t="inlineStr">
        <is>
          <t>CHIIKAWA</t>
        </is>
      </c>
      <c r="C47" t="n">
        <v>16</v>
      </c>
      <c r="D47" t="n">
        <v>-0.532</v>
      </c>
      <c r="E47" t="n">
        <v>-0.31</v>
      </c>
      <c r="F47" t="n">
        <v>1.74</v>
      </c>
      <c r="G47" t="n">
        <v>1.21</v>
      </c>
      <c r="H47" t="n">
        <v>2</v>
      </c>
      <c r="I47" t="n">
        <v>1</v>
      </c>
      <c r="J47" t="n">
        <v>-1</v>
      </c>
      <c r="K47" t="n">
        <v>-1</v>
      </c>
      <c r="L47">
        <f>HYPERLINK("https://www.defined.fi/sol/DHoadXCbf6TcadkcMGJ8kFRdDa2sXPQ1KrgodUDRpump?maker=9d2HTebtsaur61A1cSjqjtwnYgjrd1JLz8TPpBan9YvQ","https://www.defined.fi/sol/DHoadXCbf6TcadkcMGJ8kFRdDa2sXPQ1KrgodUDRpump?maker=9d2HTebtsaur61A1cSjqjtwnYgjrd1JLz8TPpBan9YvQ")</f>
        <v/>
      </c>
      <c r="M47">
        <f>HYPERLINK("https://dexscreener.com/solana/DHoadXCbf6TcadkcMGJ8kFRdDa2sXPQ1KrgodUDRpump?maker=9d2HTebtsaur61A1cSjqjtwnYgjrd1JLz8TPpBan9YvQ","https://dexscreener.com/solana/DHoadXCbf6TcadkcMGJ8kFRdDa2sXPQ1KrgodUDRpump?maker=9d2HTebtsaur61A1cSjqjtwnYgjrd1JLz8TPpBan9YvQ")</f>
        <v/>
      </c>
    </row>
    <row r="48">
      <c r="A48" t="inlineStr">
        <is>
          <t>9wTBDPvK5QgeCgrGwoWZw2JHGbCzedddFkggbQBWpump</t>
        </is>
      </c>
      <c r="B48" t="inlineStr">
        <is>
          <t>BUTLER</t>
        </is>
      </c>
      <c r="C48" t="n">
        <v>16</v>
      </c>
      <c r="D48" t="n">
        <v>-0.178</v>
      </c>
      <c r="E48" t="n">
        <v>-1</v>
      </c>
      <c r="F48" t="n">
        <v>0.435</v>
      </c>
      <c r="G48" t="n">
        <v>0.257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HYPERLINK("https://www.defined.fi/sol/9wTBDPvK5QgeCgrGwoWZw2JHGbCzedddFkggbQBWpump?maker=9d2HTebtsaur61A1cSjqjtwnYgjrd1JLz8TPpBan9YvQ","https://www.defined.fi/sol/9wTBDPvK5QgeCgrGwoWZw2JHGbCzedddFkggbQBWpump?maker=9d2HTebtsaur61A1cSjqjtwnYgjrd1JLz8TPpBan9YvQ")</f>
        <v/>
      </c>
      <c r="M48">
        <f>HYPERLINK("https://dexscreener.com/solana/9wTBDPvK5QgeCgrGwoWZw2JHGbCzedddFkggbQBWpump?maker=9d2HTebtsaur61A1cSjqjtwnYgjrd1JLz8TPpBan9YvQ","https://dexscreener.com/solana/9wTBDPvK5QgeCgrGwoWZw2JHGbCzedddFkggbQBWpump?maker=9d2HTebtsaur61A1cSjqjtwnYgjrd1JLz8TPpBan9YvQ")</f>
        <v/>
      </c>
    </row>
    <row r="49">
      <c r="A49" t="inlineStr">
        <is>
          <t>9i9DcXYpmfVCAYg8tqBKShz5yZk3VTWnsn66fcTApump</t>
        </is>
      </c>
      <c r="B49" t="inlineStr">
        <is>
          <t>BIFANG</t>
        </is>
      </c>
      <c r="C49" t="n">
        <v>16</v>
      </c>
      <c r="D49" t="n">
        <v>-0.865</v>
      </c>
      <c r="E49" t="n">
        <v>-0.34</v>
      </c>
      <c r="F49" t="n">
        <v>2.58</v>
      </c>
      <c r="G49" t="n">
        <v>1.71</v>
      </c>
      <c r="H49" t="n">
        <v>3</v>
      </c>
      <c r="I49" t="n">
        <v>1</v>
      </c>
      <c r="J49" t="n">
        <v>-1</v>
      </c>
      <c r="K49" t="n">
        <v>-1</v>
      </c>
      <c r="L49">
        <f>HYPERLINK("https://www.defined.fi/sol/9i9DcXYpmfVCAYg8tqBKShz5yZk3VTWnsn66fcTApump?maker=9d2HTebtsaur61A1cSjqjtwnYgjrd1JLz8TPpBan9YvQ","https://www.defined.fi/sol/9i9DcXYpmfVCAYg8tqBKShz5yZk3VTWnsn66fcTApump?maker=9d2HTebtsaur61A1cSjqjtwnYgjrd1JLz8TPpBan9YvQ")</f>
        <v/>
      </c>
      <c r="M49">
        <f>HYPERLINK("https://dexscreener.com/solana/9i9DcXYpmfVCAYg8tqBKShz5yZk3VTWnsn66fcTApump?maker=9d2HTebtsaur61A1cSjqjtwnYgjrd1JLz8TPpBan9YvQ","https://dexscreener.com/solana/9i9DcXYpmfVCAYg8tqBKShz5yZk3VTWnsn66fcTApump?maker=9d2HTebtsaur61A1cSjqjtwnYgjrd1JLz8TPpBan9YvQ")</f>
        <v/>
      </c>
    </row>
    <row r="50">
      <c r="A50" t="inlineStr">
        <is>
          <t>9nj92MjhAKKYyVmoNKeqN7rVDre6H49MuBq8XMmUpump</t>
        </is>
      </c>
      <c r="B50" t="inlineStr">
        <is>
          <t>Never</t>
        </is>
      </c>
      <c r="C50" t="n">
        <v>16</v>
      </c>
      <c r="D50" t="n">
        <v>-0.06</v>
      </c>
      <c r="E50" t="n">
        <v>-0.14</v>
      </c>
      <c r="F50" t="n">
        <v>0.431</v>
      </c>
      <c r="G50" t="n">
        <v>0.37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HYPERLINK("https://www.defined.fi/sol/9nj92MjhAKKYyVmoNKeqN7rVDre6H49MuBq8XMmUpump?maker=9d2HTebtsaur61A1cSjqjtwnYgjrd1JLz8TPpBan9YvQ","https://www.defined.fi/sol/9nj92MjhAKKYyVmoNKeqN7rVDre6H49MuBq8XMmUpump?maker=9d2HTebtsaur61A1cSjqjtwnYgjrd1JLz8TPpBan9YvQ")</f>
        <v/>
      </c>
      <c r="M50">
        <f>HYPERLINK("https://dexscreener.com/solana/9nj92MjhAKKYyVmoNKeqN7rVDre6H49MuBq8XMmUpump?maker=9d2HTebtsaur61A1cSjqjtwnYgjrd1JLz8TPpBan9YvQ","https://dexscreener.com/solana/9nj92MjhAKKYyVmoNKeqN7rVDre6H49MuBq8XMmUpump?maker=9d2HTebtsaur61A1cSjqjtwnYgjrd1JLz8TPpBan9YvQ")</f>
        <v/>
      </c>
    </row>
    <row r="51">
      <c r="A51" t="inlineStr">
        <is>
          <t>6fbqvMNYkPok2nQDazk1LzspE1QTw7zjep5tcibFpump</t>
        </is>
      </c>
      <c r="B51" t="inlineStr">
        <is>
          <t>Tycoco</t>
        </is>
      </c>
      <c r="C51" t="n">
        <v>16</v>
      </c>
      <c r="D51" t="n">
        <v>-0.024</v>
      </c>
      <c r="E51" t="n">
        <v>-0.28</v>
      </c>
      <c r="F51" t="n">
        <v>0.08500000000000001</v>
      </c>
      <c r="G51" t="n">
        <v>0.061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HYPERLINK("https://www.defined.fi/sol/6fbqvMNYkPok2nQDazk1LzspE1QTw7zjep5tcibFpump?maker=9d2HTebtsaur61A1cSjqjtwnYgjrd1JLz8TPpBan9YvQ","https://www.defined.fi/sol/6fbqvMNYkPok2nQDazk1LzspE1QTw7zjep5tcibFpump?maker=9d2HTebtsaur61A1cSjqjtwnYgjrd1JLz8TPpBan9YvQ")</f>
        <v/>
      </c>
      <c r="M51">
        <f>HYPERLINK("https://dexscreener.com/solana/6fbqvMNYkPok2nQDazk1LzspE1QTw7zjep5tcibFpump?maker=9d2HTebtsaur61A1cSjqjtwnYgjrd1JLz8TPpBan9YvQ","https://dexscreener.com/solana/6fbqvMNYkPok2nQDazk1LzspE1QTw7zjep5tcibFpump?maker=9d2HTebtsaur61A1cSjqjtwnYgjrd1JLz8TPpBan9YvQ")</f>
        <v/>
      </c>
    </row>
    <row r="52">
      <c r="A52" t="inlineStr">
        <is>
          <t>D2G8xFQ8qPqAJNTRtpwtZ1ZMH69xtytPnpuAmGUGpump</t>
        </is>
      </c>
      <c r="B52" t="inlineStr">
        <is>
          <t>DONG</t>
        </is>
      </c>
      <c r="C52" t="n">
        <v>17</v>
      </c>
      <c r="D52" t="n">
        <v>4.81</v>
      </c>
      <c r="E52" t="n">
        <v>1.18</v>
      </c>
      <c r="F52" t="n">
        <v>4.06</v>
      </c>
      <c r="G52" t="n">
        <v>8.869999999999999</v>
      </c>
      <c r="H52" t="n">
        <v>5</v>
      </c>
      <c r="I52" t="n">
        <v>5</v>
      </c>
      <c r="J52" t="n">
        <v>-1</v>
      </c>
      <c r="K52" t="n">
        <v>-1</v>
      </c>
      <c r="L52">
        <f>HYPERLINK("https://www.defined.fi/sol/D2G8xFQ8qPqAJNTRtpwtZ1ZMH69xtytPnpuAmGUGpump?maker=9d2HTebtsaur61A1cSjqjtwnYgjrd1JLz8TPpBan9YvQ","https://www.defined.fi/sol/D2G8xFQ8qPqAJNTRtpwtZ1ZMH69xtytPnpuAmGUGpump?maker=9d2HTebtsaur61A1cSjqjtwnYgjrd1JLz8TPpBan9YvQ")</f>
        <v/>
      </c>
      <c r="M52">
        <f>HYPERLINK("https://dexscreener.com/solana/D2G8xFQ8qPqAJNTRtpwtZ1ZMH69xtytPnpuAmGUGpump?maker=9d2HTebtsaur61A1cSjqjtwnYgjrd1JLz8TPpBan9YvQ","https://dexscreener.com/solana/D2G8xFQ8qPqAJNTRtpwtZ1ZMH69xtytPnpuAmGUGpump?maker=9d2HTebtsaur61A1cSjqjtwnYgjrd1JLz8TPpBan9YvQ")</f>
        <v/>
      </c>
    </row>
    <row r="53">
      <c r="A53" t="inlineStr">
        <is>
          <t>2GMEDWxPhdBicySMjUky49UHgXutxQ8SJjWyrcKPpump</t>
        </is>
      </c>
      <c r="B53" t="inlineStr">
        <is>
          <t>PONK</t>
        </is>
      </c>
      <c r="C53" t="n">
        <v>17</v>
      </c>
      <c r="D53" t="n">
        <v>-0.385</v>
      </c>
      <c r="E53" t="n">
        <v>-0.43</v>
      </c>
      <c r="F53" t="n">
        <v>0.895</v>
      </c>
      <c r="G53" t="n">
        <v>0.51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HYPERLINK("https://www.defined.fi/sol/2GMEDWxPhdBicySMjUky49UHgXutxQ8SJjWyrcKPpump?maker=9d2HTebtsaur61A1cSjqjtwnYgjrd1JLz8TPpBan9YvQ","https://www.defined.fi/sol/2GMEDWxPhdBicySMjUky49UHgXutxQ8SJjWyrcKPpump?maker=9d2HTebtsaur61A1cSjqjtwnYgjrd1JLz8TPpBan9YvQ")</f>
        <v/>
      </c>
      <c r="M53">
        <f>HYPERLINK("https://dexscreener.com/solana/2GMEDWxPhdBicySMjUky49UHgXutxQ8SJjWyrcKPpump?maker=9d2HTebtsaur61A1cSjqjtwnYgjrd1JLz8TPpBan9YvQ","https://dexscreener.com/solana/2GMEDWxPhdBicySMjUky49UHgXutxQ8SJjWyrcKPpump?maker=9d2HTebtsaur61A1cSjqjtwnYgjrd1JLz8TPpBan9YvQ")</f>
        <v/>
      </c>
    </row>
    <row r="54">
      <c r="A54" t="inlineStr">
        <is>
          <t>YvSAP7HgFYTPgfrBKx59YTTt69LDQD4BtV9e5b8pump</t>
        </is>
      </c>
      <c r="B54" t="inlineStr">
        <is>
          <t>Kathy</t>
        </is>
      </c>
      <c r="C54" t="n">
        <v>17</v>
      </c>
      <c r="D54" t="n">
        <v>-0.093</v>
      </c>
      <c r="E54" t="n">
        <v>-0.35</v>
      </c>
      <c r="F54" t="n">
        <v>0.267</v>
      </c>
      <c r="G54" t="n">
        <v>0.174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HYPERLINK("https://www.defined.fi/sol/YvSAP7HgFYTPgfrBKx59YTTt69LDQD4BtV9e5b8pump?maker=9d2HTebtsaur61A1cSjqjtwnYgjrd1JLz8TPpBan9YvQ","https://www.defined.fi/sol/YvSAP7HgFYTPgfrBKx59YTTt69LDQD4BtV9e5b8pump?maker=9d2HTebtsaur61A1cSjqjtwnYgjrd1JLz8TPpBan9YvQ")</f>
        <v/>
      </c>
      <c r="M54">
        <f>HYPERLINK("https://dexscreener.com/solana/YvSAP7HgFYTPgfrBKx59YTTt69LDQD4BtV9e5b8pump?maker=9d2HTebtsaur61A1cSjqjtwnYgjrd1JLz8TPpBan9YvQ","https://dexscreener.com/solana/YvSAP7HgFYTPgfrBKx59YTTt69LDQD4BtV9e5b8pump?maker=9d2HTebtsaur61A1cSjqjtwnYgjrd1JLz8TPpBan9YvQ")</f>
        <v/>
      </c>
    </row>
    <row r="55">
      <c r="A55" t="inlineStr">
        <is>
          <t>67p68fQBqAeKEt1jEM5bKMLR5mfiDKgEcoDxKfZpump</t>
        </is>
      </c>
      <c r="B55" t="inlineStr">
        <is>
          <t>POCHITA</t>
        </is>
      </c>
      <c r="C55" t="n">
        <v>17</v>
      </c>
      <c r="D55" t="n">
        <v>-0.494</v>
      </c>
      <c r="E55" t="n">
        <v>-0.28</v>
      </c>
      <c r="F55" t="n">
        <v>1.79</v>
      </c>
      <c r="G55" t="n">
        <v>1.29</v>
      </c>
      <c r="H55" t="n">
        <v>2</v>
      </c>
      <c r="I55" t="n">
        <v>1</v>
      </c>
      <c r="J55" t="n">
        <v>-1</v>
      </c>
      <c r="K55" t="n">
        <v>-1</v>
      </c>
      <c r="L55">
        <f>HYPERLINK("https://www.defined.fi/sol/67p68fQBqAeKEt1jEM5bKMLR5mfiDKgEcoDxKfZpump?maker=9d2HTebtsaur61A1cSjqjtwnYgjrd1JLz8TPpBan9YvQ","https://www.defined.fi/sol/67p68fQBqAeKEt1jEM5bKMLR5mfiDKgEcoDxKfZpump?maker=9d2HTebtsaur61A1cSjqjtwnYgjrd1JLz8TPpBan9YvQ")</f>
        <v/>
      </c>
      <c r="M55">
        <f>HYPERLINK("https://dexscreener.com/solana/67p68fQBqAeKEt1jEM5bKMLR5mfiDKgEcoDxKfZpump?maker=9d2HTebtsaur61A1cSjqjtwnYgjrd1JLz8TPpBan9YvQ","https://dexscreener.com/solana/67p68fQBqAeKEt1jEM5bKMLR5mfiDKgEcoDxKfZpump?maker=9d2HTebtsaur61A1cSjqjtwnYgjrd1JLz8TPpBan9YvQ")</f>
        <v/>
      </c>
    </row>
    <row r="56">
      <c r="A56" t="inlineStr">
        <is>
          <t>9DZvu8yahirm6NagRa7Cm484VbUwZYKRm3xvpMrbpump</t>
        </is>
      </c>
      <c r="B56" t="inlineStr">
        <is>
          <t>puff</t>
        </is>
      </c>
      <c r="C56" t="n">
        <v>17</v>
      </c>
      <c r="D56" t="n">
        <v>-1.34</v>
      </c>
      <c r="E56" t="n">
        <v>-0.23</v>
      </c>
      <c r="F56" t="n">
        <v>5.69</v>
      </c>
      <c r="G56" t="n">
        <v>4.35</v>
      </c>
      <c r="H56" t="n">
        <v>7</v>
      </c>
      <c r="I56" t="n">
        <v>4</v>
      </c>
      <c r="J56" t="n">
        <v>-1</v>
      </c>
      <c r="K56" t="n">
        <v>-1</v>
      </c>
      <c r="L56">
        <f>HYPERLINK("https://www.defined.fi/sol/9DZvu8yahirm6NagRa7Cm484VbUwZYKRm3xvpMrbpump?maker=9d2HTebtsaur61A1cSjqjtwnYgjrd1JLz8TPpBan9YvQ","https://www.defined.fi/sol/9DZvu8yahirm6NagRa7Cm484VbUwZYKRm3xvpMrbpump?maker=9d2HTebtsaur61A1cSjqjtwnYgjrd1JLz8TPpBan9YvQ")</f>
        <v/>
      </c>
      <c r="M56">
        <f>HYPERLINK("https://dexscreener.com/solana/9DZvu8yahirm6NagRa7Cm484VbUwZYKRm3xvpMrbpump?maker=9d2HTebtsaur61A1cSjqjtwnYgjrd1JLz8TPpBan9YvQ","https://dexscreener.com/solana/9DZvu8yahirm6NagRa7Cm484VbUwZYKRm3xvpMrbpump?maker=9d2HTebtsaur61A1cSjqjtwnYgjrd1JLz8TPpBan9YvQ")</f>
        <v/>
      </c>
    </row>
    <row r="57">
      <c r="A57" t="inlineStr">
        <is>
          <t>DedD8nULcLHFmp1aM5SXTmEVV1tGgdpukdMX8RjfzfUs</t>
        </is>
      </c>
      <c r="B57" t="inlineStr">
        <is>
          <t>WeDog</t>
        </is>
      </c>
      <c r="C57" t="n">
        <v>17</v>
      </c>
      <c r="D57" t="n">
        <v>-0.973</v>
      </c>
      <c r="E57" t="n">
        <v>-0.26</v>
      </c>
      <c r="F57" t="n">
        <v>3.71</v>
      </c>
      <c r="G57" t="n">
        <v>2.74</v>
      </c>
      <c r="H57" t="n">
        <v>4</v>
      </c>
      <c r="I57" t="n">
        <v>1</v>
      </c>
      <c r="J57" t="n">
        <v>-1</v>
      </c>
      <c r="K57" t="n">
        <v>-1</v>
      </c>
      <c r="L57">
        <f>HYPERLINK("https://www.defined.fi/sol/DedD8nULcLHFmp1aM5SXTmEVV1tGgdpukdMX8RjfzfUs?maker=9d2HTebtsaur61A1cSjqjtwnYgjrd1JLz8TPpBan9YvQ","https://www.defined.fi/sol/DedD8nULcLHFmp1aM5SXTmEVV1tGgdpukdMX8RjfzfUs?maker=9d2HTebtsaur61A1cSjqjtwnYgjrd1JLz8TPpBan9YvQ")</f>
        <v/>
      </c>
      <c r="M57">
        <f>HYPERLINK("https://dexscreener.com/solana/DedD8nULcLHFmp1aM5SXTmEVV1tGgdpukdMX8RjfzfUs?maker=9d2HTebtsaur61A1cSjqjtwnYgjrd1JLz8TPpBan9YvQ","https://dexscreener.com/solana/DedD8nULcLHFmp1aM5SXTmEVV1tGgdpukdMX8RjfzfUs?maker=9d2HTebtsaur61A1cSjqjtwnYgjrd1JLz8TPpBan9YvQ")</f>
        <v/>
      </c>
    </row>
    <row r="58">
      <c r="A58" t="inlineStr">
        <is>
          <t>77RBCP95AFT9XRsx4xuGUHjBQsjcatGYCZ2VXx8Epump</t>
        </is>
      </c>
      <c r="B58" t="inlineStr">
        <is>
          <t>HUAHUA</t>
        </is>
      </c>
      <c r="C58" t="n">
        <v>17</v>
      </c>
      <c r="D58" t="n">
        <v>0.426</v>
      </c>
      <c r="E58" t="n">
        <v>0.01</v>
      </c>
      <c r="F58" t="n">
        <v>30.85</v>
      </c>
      <c r="G58" t="n">
        <v>31.28</v>
      </c>
      <c r="H58" t="n">
        <v>23</v>
      </c>
      <c r="I58" t="n">
        <v>18</v>
      </c>
      <c r="J58" t="n">
        <v>-1</v>
      </c>
      <c r="K58" t="n">
        <v>-1</v>
      </c>
      <c r="L58">
        <f>HYPERLINK("https://www.defined.fi/sol/77RBCP95AFT9XRsx4xuGUHjBQsjcatGYCZ2VXx8Epump?maker=9d2HTebtsaur61A1cSjqjtwnYgjrd1JLz8TPpBan9YvQ","https://www.defined.fi/sol/77RBCP95AFT9XRsx4xuGUHjBQsjcatGYCZ2VXx8Epump?maker=9d2HTebtsaur61A1cSjqjtwnYgjrd1JLz8TPpBan9YvQ")</f>
        <v/>
      </c>
      <c r="M58">
        <f>HYPERLINK("https://dexscreener.com/solana/77RBCP95AFT9XRsx4xuGUHjBQsjcatGYCZ2VXx8Epump?maker=9d2HTebtsaur61A1cSjqjtwnYgjrd1JLz8TPpBan9YvQ","https://dexscreener.com/solana/77RBCP95AFT9XRsx4xuGUHjBQsjcatGYCZ2VXx8Epump?maker=9d2HTebtsaur61A1cSjqjtwnYgjrd1JLz8TPpBan9YvQ")</f>
        <v/>
      </c>
    </row>
    <row r="59">
      <c r="A59" t="inlineStr">
        <is>
          <t>Mb76DnAJP8TyE5u1MdxwmSkCLvW4b7buLpKTGDLpump</t>
        </is>
      </c>
      <c r="B59" t="inlineStr">
        <is>
          <t>unknown_Mb76</t>
        </is>
      </c>
      <c r="C59" t="n">
        <v>17</v>
      </c>
      <c r="D59" t="n">
        <v>-0.191</v>
      </c>
      <c r="E59" t="n">
        <v>-0.42</v>
      </c>
      <c r="F59" t="n">
        <v>0.46</v>
      </c>
      <c r="G59" t="n">
        <v>0.268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HYPERLINK("https://www.defined.fi/sol/Mb76DnAJP8TyE5u1MdxwmSkCLvW4b7buLpKTGDLpump?maker=9d2HTebtsaur61A1cSjqjtwnYgjrd1JLz8TPpBan9YvQ","https://www.defined.fi/sol/Mb76DnAJP8TyE5u1MdxwmSkCLvW4b7buLpKTGDLpump?maker=9d2HTebtsaur61A1cSjqjtwnYgjrd1JLz8TPpBan9YvQ")</f>
        <v/>
      </c>
      <c r="M59">
        <f>HYPERLINK("https://dexscreener.com/solana/Mb76DnAJP8TyE5u1MdxwmSkCLvW4b7buLpKTGDLpump?maker=9d2HTebtsaur61A1cSjqjtwnYgjrd1JLz8TPpBan9YvQ","https://dexscreener.com/solana/Mb76DnAJP8TyE5u1MdxwmSkCLvW4b7buLpKTGDLpump?maker=9d2HTebtsaur61A1cSjqjtwnYgjrd1JLz8TPpBan9YvQ")</f>
        <v/>
      </c>
    </row>
    <row r="60">
      <c r="A60" t="inlineStr">
        <is>
          <t>FWW6K2GLEqfWDPHLoi3zJDGE2zfi9K8BFwyzmG9Qpump</t>
        </is>
      </c>
      <c r="B60" t="inlineStr">
        <is>
          <t>PANDO</t>
        </is>
      </c>
      <c r="C60" t="n">
        <v>17</v>
      </c>
      <c r="D60" t="n">
        <v>-4.13</v>
      </c>
      <c r="E60" t="n">
        <v>-0.3</v>
      </c>
      <c r="F60" t="n">
        <v>13.75</v>
      </c>
      <c r="G60" t="n">
        <v>9.619999999999999</v>
      </c>
      <c r="H60" t="n">
        <v>11</v>
      </c>
      <c r="I60" t="n">
        <v>7</v>
      </c>
      <c r="J60" t="n">
        <v>-1</v>
      </c>
      <c r="K60" t="n">
        <v>-1</v>
      </c>
      <c r="L60">
        <f>HYPERLINK("https://www.defined.fi/sol/FWW6K2GLEqfWDPHLoi3zJDGE2zfi9K8BFwyzmG9Qpump?maker=9d2HTebtsaur61A1cSjqjtwnYgjrd1JLz8TPpBan9YvQ","https://www.defined.fi/sol/FWW6K2GLEqfWDPHLoi3zJDGE2zfi9K8BFwyzmG9Qpump?maker=9d2HTebtsaur61A1cSjqjtwnYgjrd1JLz8TPpBan9YvQ")</f>
        <v/>
      </c>
      <c r="M60">
        <f>HYPERLINK("https://dexscreener.com/solana/FWW6K2GLEqfWDPHLoi3zJDGE2zfi9K8BFwyzmG9Qpump?maker=9d2HTebtsaur61A1cSjqjtwnYgjrd1JLz8TPpBan9YvQ","https://dexscreener.com/solana/FWW6K2GLEqfWDPHLoi3zJDGE2zfi9K8BFwyzmG9Qpump?maker=9d2HTebtsaur61A1cSjqjtwnYgjrd1JLz8TPpBan9YvQ")</f>
        <v/>
      </c>
    </row>
    <row r="61">
      <c r="A61" t="inlineStr">
        <is>
          <t>Gx7zpZGSmHb4NmUgdXnurAEwgjLnCyMqMiBKn5DCpump</t>
        </is>
      </c>
      <c r="B61" t="inlineStr">
        <is>
          <t>FuFu</t>
        </is>
      </c>
      <c r="C61" t="n">
        <v>17</v>
      </c>
      <c r="D61" t="n">
        <v>-0.116</v>
      </c>
      <c r="E61" t="n">
        <v>-0.13</v>
      </c>
      <c r="F61" t="n">
        <v>0.919</v>
      </c>
      <c r="G61" t="n">
        <v>0.803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HYPERLINK("https://www.defined.fi/sol/Gx7zpZGSmHb4NmUgdXnurAEwgjLnCyMqMiBKn5DCpump?maker=9d2HTebtsaur61A1cSjqjtwnYgjrd1JLz8TPpBan9YvQ","https://www.defined.fi/sol/Gx7zpZGSmHb4NmUgdXnurAEwgjLnCyMqMiBKn5DCpump?maker=9d2HTebtsaur61A1cSjqjtwnYgjrd1JLz8TPpBan9YvQ")</f>
        <v/>
      </c>
      <c r="M61">
        <f>HYPERLINK("https://dexscreener.com/solana/Gx7zpZGSmHb4NmUgdXnurAEwgjLnCyMqMiBKn5DCpump?maker=9d2HTebtsaur61A1cSjqjtwnYgjrd1JLz8TPpBan9YvQ","https://dexscreener.com/solana/Gx7zpZGSmHb4NmUgdXnurAEwgjLnCyMqMiBKn5DCpump?maker=9d2HTebtsaur61A1cSjqjtwnYgjrd1JLz8TPpBan9YvQ")</f>
        <v/>
      </c>
    </row>
    <row r="62">
      <c r="A62" t="inlineStr">
        <is>
          <t>FyTUS3L67uyveFJDQ722nYvT88JqZren7qCV74CQpump</t>
        </is>
      </c>
      <c r="B62" t="inlineStr">
        <is>
          <t>Xiaoqi</t>
        </is>
      </c>
      <c r="C62" t="n">
        <v>17</v>
      </c>
      <c r="D62" t="n">
        <v>-0.157</v>
      </c>
      <c r="E62" t="n">
        <v>-1</v>
      </c>
      <c r="F62" t="n">
        <v>0.454</v>
      </c>
      <c r="G62" t="n">
        <v>0.297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HYPERLINK("https://www.defined.fi/sol/FyTUS3L67uyveFJDQ722nYvT88JqZren7qCV74CQpump?maker=9d2HTebtsaur61A1cSjqjtwnYgjrd1JLz8TPpBan9YvQ","https://www.defined.fi/sol/FyTUS3L67uyveFJDQ722nYvT88JqZren7qCV74CQpump?maker=9d2HTebtsaur61A1cSjqjtwnYgjrd1JLz8TPpBan9YvQ")</f>
        <v/>
      </c>
      <c r="M62">
        <f>HYPERLINK("https://dexscreener.com/solana/FyTUS3L67uyveFJDQ722nYvT88JqZren7qCV74CQpump?maker=9d2HTebtsaur61A1cSjqjtwnYgjrd1JLz8TPpBan9YvQ","https://dexscreener.com/solana/FyTUS3L67uyveFJDQ722nYvT88JqZren7qCV74CQpump?maker=9d2HTebtsaur61A1cSjqjtwnYgjrd1JLz8TPpBan9YvQ")</f>
        <v/>
      </c>
    </row>
    <row r="63">
      <c r="A63" t="inlineStr">
        <is>
          <t>9WwQBoPS38sv5ZPXaGy6kTzdYbNeHZzm27hkfXrJpump</t>
        </is>
      </c>
      <c r="B63" t="inlineStr">
        <is>
          <t>unknown_9WwQ</t>
        </is>
      </c>
      <c r="C63" t="n">
        <v>17</v>
      </c>
      <c r="D63" t="n">
        <v>-0.327</v>
      </c>
      <c r="E63" t="n">
        <v>-0.05</v>
      </c>
      <c r="F63" t="n">
        <v>6.66</v>
      </c>
      <c r="G63" t="n">
        <v>6.33</v>
      </c>
      <c r="H63" t="n">
        <v>8</v>
      </c>
      <c r="I63" t="n">
        <v>5</v>
      </c>
      <c r="J63" t="n">
        <v>-1</v>
      </c>
      <c r="K63" t="n">
        <v>-1</v>
      </c>
      <c r="L63">
        <f>HYPERLINK("https://www.defined.fi/sol/9WwQBoPS38sv5ZPXaGy6kTzdYbNeHZzm27hkfXrJpump?maker=9d2HTebtsaur61A1cSjqjtwnYgjrd1JLz8TPpBan9YvQ","https://www.defined.fi/sol/9WwQBoPS38sv5ZPXaGy6kTzdYbNeHZzm27hkfXrJpump?maker=9d2HTebtsaur61A1cSjqjtwnYgjrd1JLz8TPpBan9YvQ")</f>
        <v/>
      </c>
      <c r="M63">
        <f>HYPERLINK("https://dexscreener.com/solana/9WwQBoPS38sv5ZPXaGy6kTzdYbNeHZzm27hkfXrJpump?maker=9d2HTebtsaur61A1cSjqjtwnYgjrd1JLz8TPpBan9YvQ","https://dexscreener.com/solana/9WwQBoPS38sv5ZPXaGy6kTzdYbNeHZzm27hkfXrJpump?maker=9d2HTebtsaur61A1cSjqjtwnYgjrd1JLz8TPpBan9YvQ")</f>
        <v/>
      </c>
    </row>
    <row r="64">
      <c r="A64" t="inlineStr">
        <is>
          <t>CLXPjdHA2ikfQVPeQJiy4vomAZseVVMuowUtngRMpump</t>
        </is>
      </c>
      <c r="B64" t="inlineStr">
        <is>
          <t>KhaoKheow</t>
        </is>
      </c>
      <c r="C64" t="n">
        <v>17</v>
      </c>
      <c r="D64" t="n">
        <v>-0.005</v>
      </c>
      <c r="E64" t="n">
        <v>-0.01</v>
      </c>
      <c r="F64" t="n">
        <v>0.458</v>
      </c>
      <c r="G64" t="n">
        <v>0.453</v>
      </c>
      <c r="H64" t="n">
        <v>1</v>
      </c>
      <c r="I64" t="n">
        <v>1</v>
      </c>
      <c r="J64" t="n">
        <v>-1</v>
      </c>
      <c r="K64" t="n">
        <v>-1</v>
      </c>
      <c r="L64">
        <f>HYPERLINK("https://www.defined.fi/sol/CLXPjdHA2ikfQVPeQJiy4vomAZseVVMuowUtngRMpump?maker=9d2HTebtsaur61A1cSjqjtwnYgjrd1JLz8TPpBan9YvQ","https://www.defined.fi/sol/CLXPjdHA2ikfQVPeQJiy4vomAZseVVMuowUtngRMpump?maker=9d2HTebtsaur61A1cSjqjtwnYgjrd1JLz8TPpBan9YvQ")</f>
        <v/>
      </c>
      <c r="M64">
        <f>HYPERLINK("https://dexscreener.com/solana/CLXPjdHA2ikfQVPeQJiy4vomAZseVVMuowUtngRMpump?maker=9d2HTebtsaur61A1cSjqjtwnYgjrd1JLz8TPpBan9YvQ","https://dexscreener.com/solana/CLXPjdHA2ikfQVPeQJiy4vomAZseVVMuowUtngRMpump?maker=9d2HTebtsaur61A1cSjqjtwnYgjrd1JLz8TPpBan9YvQ")</f>
        <v/>
      </c>
    </row>
    <row r="65">
      <c r="A65" t="inlineStr">
        <is>
          <t>DbNxTbCT3se36LWHYimfY52T2xAe3C7RSbKHMLLfpump</t>
        </is>
      </c>
      <c r="B65" t="inlineStr">
        <is>
          <t>Loopy</t>
        </is>
      </c>
      <c r="C65" t="n">
        <v>17</v>
      </c>
      <c r="D65" t="n">
        <v>-0.391</v>
      </c>
      <c r="E65" t="n">
        <v>-1</v>
      </c>
      <c r="F65" t="n">
        <v>0.459</v>
      </c>
      <c r="G65" t="n">
        <v>0.06900000000000001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HYPERLINK("https://www.defined.fi/sol/DbNxTbCT3se36LWHYimfY52T2xAe3C7RSbKHMLLfpump?maker=9d2HTebtsaur61A1cSjqjtwnYgjrd1JLz8TPpBan9YvQ","https://www.defined.fi/sol/DbNxTbCT3se36LWHYimfY52T2xAe3C7RSbKHMLLfpump?maker=9d2HTebtsaur61A1cSjqjtwnYgjrd1JLz8TPpBan9YvQ")</f>
        <v/>
      </c>
      <c r="M65">
        <f>HYPERLINK("https://dexscreener.com/solana/DbNxTbCT3se36LWHYimfY52T2xAe3C7RSbKHMLLfpump?maker=9d2HTebtsaur61A1cSjqjtwnYgjrd1JLz8TPpBan9YvQ","https://dexscreener.com/solana/DbNxTbCT3se36LWHYimfY52T2xAe3C7RSbKHMLLfpump?maker=9d2HTebtsaur61A1cSjqjtwnYgjrd1JLz8TPpBan9YvQ")</f>
        <v/>
      </c>
    </row>
    <row r="66">
      <c r="A66" t="inlineStr">
        <is>
          <t>ESVRQ6phc55VCw7sWB6JgW3PeTB6N68kvwjfsMPcpump</t>
        </is>
      </c>
      <c r="B66" t="inlineStr">
        <is>
          <t>omochi</t>
        </is>
      </c>
      <c r="C66" t="n">
        <v>18</v>
      </c>
      <c r="D66" t="n">
        <v>0.074</v>
      </c>
      <c r="E66" t="n">
        <v>0.01</v>
      </c>
      <c r="F66" t="n">
        <v>14.61</v>
      </c>
      <c r="G66" t="n">
        <v>14.68</v>
      </c>
      <c r="H66" t="n">
        <v>10</v>
      </c>
      <c r="I66" t="n">
        <v>10</v>
      </c>
      <c r="J66" t="n">
        <v>-1</v>
      </c>
      <c r="K66" t="n">
        <v>-1</v>
      </c>
      <c r="L66">
        <f>HYPERLINK("https://www.defined.fi/sol/ESVRQ6phc55VCw7sWB6JgW3PeTB6N68kvwjfsMPcpump?maker=9d2HTebtsaur61A1cSjqjtwnYgjrd1JLz8TPpBan9YvQ","https://www.defined.fi/sol/ESVRQ6phc55VCw7sWB6JgW3PeTB6N68kvwjfsMPcpump?maker=9d2HTebtsaur61A1cSjqjtwnYgjrd1JLz8TPpBan9YvQ")</f>
        <v/>
      </c>
      <c r="M66">
        <f>HYPERLINK("https://dexscreener.com/solana/ESVRQ6phc55VCw7sWB6JgW3PeTB6N68kvwjfsMPcpump?maker=9d2HTebtsaur61A1cSjqjtwnYgjrd1JLz8TPpBan9YvQ","https://dexscreener.com/solana/ESVRQ6phc55VCw7sWB6JgW3PeTB6N68kvwjfsMPcpump?maker=9d2HTebtsaur61A1cSjqjtwnYgjrd1JLz8TPpBan9YvQ")</f>
        <v/>
      </c>
    </row>
    <row r="67">
      <c r="A67" t="inlineStr">
        <is>
          <t>7f4kFyKthGt1xab55RCJu1fXwXzhjupW8Rt9iLs8pump</t>
        </is>
      </c>
      <c r="B67" t="inlineStr">
        <is>
          <t>ABC</t>
        </is>
      </c>
      <c r="C67" t="n">
        <v>19</v>
      </c>
      <c r="D67" t="n">
        <v>-0.333</v>
      </c>
      <c r="E67" t="n">
        <v>-0.34</v>
      </c>
      <c r="F67" t="n">
        <v>0.966</v>
      </c>
      <c r="G67" t="n">
        <v>0.634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HYPERLINK("https://www.defined.fi/sol/7f4kFyKthGt1xab55RCJu1fXwXzhjupW8Rt9iLs8pump?maker=9d2HTebtsaur61A1cSjqjtwnYgjrd1JLz8TPpBan9YvQ","https://www.defined.fi/sol/7f4kFyKthGt1xab55RCJu1fXwXzhjupW8Rt9iLs8pump?maker=9d2HTebtsaur61A1cSjqjtwnYgjrd1JLz8TPpBan9YvQ")</f>
        <v/>
      </c>
      <c r="M67">
        <f>HYPERLINK("https://dexscreener.com/solana/7f4kFyKthGt1xab55RCJu1fXwXzhjupW8Rt9iLs8pump?maker=9d2HTebtsaur61A1cSjqjtwnYgjrd1JLz8TPpBan9YvQ","https://dexscreener.com/solana/7f4kFyKthGt1xab55RCJu1fXwXzhjupW8Rt9iLs8pump?maker=9d2HTebtsaur61A1cSjqjtwnYgjrd1JLz8TPpBan9YvQ")</f>
        <v/>
      </c>
    </row>
    <row r="68">
      <c r="A68" t="inlineStr">
        <is>
          <t>34a8ALsPmbWxp7D3bQ6erERrCLz1ahr6u6o66Udmpump</t>
        </is>
      </c>
      <c r="B68" t="inlineStr">
        <is>
          <t>PESTO</t>
        </is>
      </c>
      <c r="C68" t="n">
        <v>19</v>
      </c>
      <c r="D68" t="n">
        <v>-0.374</v>
      </c>
      <c r="E68" t="n">
        <v>-0.11</v>
      </c>
      <c r="F68" t="n">
        <v>3.46</v>
      </c>
      <c r="G68" t="n">
        <v>3.09</v>
      </c>
      <c r="H68" t="n">
        <v>3</v>
      </c>
      <c r="I68" t="n">
        <v>1</v>
      </c>
      <c r="J68" t="n">
        <v>-1</v>
      </c>
      <c r="K68" t="n">
        <v>-1</v>
      </c>
      <c r="L68">
        <f>HYPERLINK("https://www.defined.fi/sol/34a8ALsPmbWxp7D3bQ6erERrCLz1ahr6u6o66Udmpump?maker=9d2HTebtsaur61A1cSjqjtwnYgjrd1JLz8TPpBan9YvQ","https://www.defined.fi/sol/34a8ALsPmbWxp7D3bQ6erERrCLz1ahr6u6o66Udmpump?maker=9d2HTebtsaur61A1cSjqjtwnYgjrd1JLz8TPpBan9YvQ")</f>
        <v/>
      </c>
      <c r="M68">
        <f>HYPERLINK("https://dexscreener.com/solana/34a8ALsPmbWxp7D3bQ6erERrCLz1ahr6u6o66Udmpump?maker=9d2HTebtsaur61A1cSjqjtwnYgjrd1JLz8TPpBan9YvQ","https://dexscreener.com/solana/34a8ALsPmbWxp7D3bQ6erERrCLz1ahr6u6o66Udmpump?maker=9d2HTebtsaur61A1cSjqjtwnYgjrd1JLz8TPpBan9YvQ")</f>
        <v/>
      </c>
    </row>
    <row r="69">
      <c r="A69" t="inlineStr">
        <is>
          <t>EXAmmisHH7aTJWf8fsiBEbiXEKruugNu5j1LkiJzpump</t>
        </is>
      </c>
      <c r="B69" t="inlineStr">
        <is>
          <t>Monkey</t>
        </is>
      </c>
      <c r="C69" t="n">
        <v>21</v>
      </c>
      <c r="D69" t="n">
        <v>-0.869</v>
      </c>
      <c r="E69" t="n">
        <v>-0.29</v>
      </c>
      <c r="F69" t="n">
        <v>2.97</v>
      </c>
      <c r="G69" t="n">
        <v>2.1</v>
      </c>
      <c r="H69" t="n">
        <v>2</v>
      </c>
      <c r="I69" t="n">
        <v>2</v>
      </c>
      <c r="J69" t="n">
        <v>-1</v>
      </c>
      <c r="K69" t="n">
        <v>-1</v>
      </c>
      <c r="L69">
        <f>HYPERLINK("https://www.defined.fi/sol/EXAmmisHH7aTJWf8fsiBEbiXEKruugNu5j1LkiJzpump?maker=9d2HTebtsaur61A1cSjqjtwnYgjrd1JLz8TPpBan9YvQ","https://www.defined.fi/sol/EXAmmisHH7aTJWf8fsiBEbiXEKruugNu5j1LkiJzpump?maker=9d2HTebtsaur61A1cSjqjtwnYgjrd1JLz8TPpBan9YvQ")</f>
        <v/>
      </c>
      <c r="M69">
        <f>HYPERLINK("https://dexscreener.com/solana/EXAmmisHH7aTJWf8fsiBEbiXEKruugNu5j1LkiJzpump?maker=9d2HTebtsaur61A1cSjqjtwnYgjrd1JLz8TPpBan9YvQ","https://dexscreener.com/solana/EXAmmisHH7aTJWf8fsiBEbiXEKruugNu5j1LkiJzpump?maker=9d2HTebtsaur61A1cSjqjtwnYgjrd1JLz8TPpBan9YvQ")</f>
        <v/>
      </c>
    </row>
    <row r="70">
      <c r="A70" t="inlineStr">
        <is>
          <t>CPCd7iEztRBCsJoyPhC2yArnx5EH8MqxbC4jXJCqpump</t>
        </is>
      </c>
      <c r="B70" t="inlineStr">
        <is>
          <t>ChaoChor</t>
        </is>
      </c>
      <c r="C70" t="n">
        <v>21</v>
      </c>
      <c r="D70" t="n">
        <v>-1.18</v>
      </c>
      <c r="E70" t="n">
        <v>-0.4</v>
      </c>
      <c r="F70" t="n">
        <v>2.97</v>
      </c>
      <c r="G70" t="n">
        <v>1.79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HYPERLINK("https://www.defined.fi/sol/CPCd7iEztRBCsJoyPhC2yArnx5EH8MqxbC4jXJCqpump?maker=9d2HTebtsaur61A1cSjqjtwnYgjrd1JLz8TPpBan9YvQ","https://www.defined.fi/sol/CPCd7iEztRBCsJoyPhC2yArnx5EH8MqxbC4jXJCqpump?maker=9d2HTebtsaur61A1cSjqjtwnYgjrd1JLz8TPpBan9YvQ")</f>
        <v/>
      </c>
      <c r="M70">
        <f>HYPERLINK("https://dexscreener.com/solana/CPCd7iEztRBCsJoyPhC2yArnx5EH8MqxbC4jXJCqpump?maker=9d2HTebtsaur61A1cSjqjtwnYgjrd1JLz8TPpBan9YvQ","https://dexscreener.com/solana/CPCd7iEztRBCsJoyPhC2yArnx5EH8MqxbC4jXJCqpump?maker=9d2HTebtsaur61A1cSjqjtwnYgjrd1JLz8TPpBan9YvQ")</f>
        <v/>
      </c>
    </row>
    <row r="71">
      <c r="A71" t="inlineStr">
        <is>
          <t>BqERc1DGCaJ1gLiG9ueuPk4xJ6B9zW36RQZLXAva37g7</t>
        </is>
      </c>
      <c r="B71" t="inlineStr">
        <is>
          <t>GM</t>
        </is>
      </c>
      <c r="C71" t="n">
        <v>22</v>
      </c>
      <c r="D71" t="n">
        <v>-2.87</v>
      </c>
      <c r="E71" t="n">
        <v>-0.72</v>
      </c>
      <c r="F71" t="n">
        <v>4</v>
      </c>
      <c r="G71" t="n">
        <v>1.13</v>
      </c>
      <c r="H71" t="n">
        <v>4</v>
      </c>
      <c r="I71" t="n">
        <v>1</v>
      </c>
      <c r="J71" t="n">
        <v>-1</v>
      </c>
      <c r="K71" t="n">
        <v>-1</v>
      </c>
      <c r="L71">
        <f>HYPERLINK("https://www.defined.fi/sol/BqERc1DGCaJ1gLiG9ueuPk4xJ6B9zW36RQZLXAva37g7?maker=9d2HTebtsaur61A1cSjqjtwnYgjrd1JLz8TPpBan9YvQ","https://www.defined.fi/sol/BqERc1DGCaJ1gLiG9ueuPk4xJ6B9zW36RQZLXAva37g7?maker=9d2HTebtsaur61A1cSjqjtwnYgjrd1JLz8TPpBan9YvQ")</f>
        <v/>
      </c>
      <c r="M71">
        <f>HYPERLINK("https://dexscreener.com/solana/BqERc1DGCaJ1gLiG9ueuPk4xJ6B9zW36RQZLXAva37g7?maker=9d2HTebtsaur61A1cSjqjtwnYgjrd1JLz8TPpBan9YvQ","https://dexscreener.com/solana/BqERc1DGCaJ1gLiG9ueuPk4xJ6B9zW36RQZLXAva37g7?maker=9d2HTebtsaur61A1cSjqjtwnYgjrd1JLz8TPpBan9YvQ")</f>
        <v/>
      </c>
    </row>
    <row r="72">
      <c r="A72" t="inlineStr">
        <is>
          <t>BUEpY2hK5CZtGaqn8t2HVqzzhakzjSNENumwRVzzpump</t>
        </is>
      </c>
      <c r="B72" t="inlineStr">
        <is>
          <t>NongMoo</t>
        </is>
      </c>
      <c r="C72" t="n">
        <v>22</v>
      </c>
      <c r="D72" t="n">
        <v>-1.11</v>
      </c>
      <c r="E72" t="n">
        <v>-0.5600000000000001</v>
      </c>
      <c r="F72" t="n">
        <v>2</v>
      </c>
      <c r="G72" t="n">
        <v>0.887</v>
      </c>
      <c r="H72" t="n">
        <v>3</v>
      </c>
      <c r="I72" t="n">
        <v>1</v>
      </c>
      <c r="J72" t="n">
        <v>-1</v>
      </c>
      <c r="K72" t="n">
        <v>-1</v>
      </c>
      <c r="L72">
        <f>HYPERLINK("https://www.defined.fi/sol/BUEpY2hK5CZtGaqn8t2HVqzzhakzjSNENumwRVzzpump?maker=9d2HTebtsaur61A1cSjqjtwnYgjrd1JLz8TPpBan9YvQ","https://www.defined.fi/sol/BUEpY2hK5CZtGaqn8t2HVqzzhakzjSNENumwRVzzpump?maker=9d2HTebtsaur61A1cSjqjtwnYgjrd1JLz8TPpBan9YvQ")</f>
        <v/>
      </c>
      <c r="M72">
        <f>HYPERLINK("https://dexscreener.com/solana/BUEpY2hK5CZtGaqn8t2HVqzzhakzjSNENumwRVzzpump?maker=9d2HTebtsaur61A1cSjqjtwnYgjrd1JLz8TPpBan9YvQ","https://dexscreener.com/solana/BUEpY2hK5CZtGaqn8t2HVqzzhakzjSNENumwRVzzpump?maker=9d2HTebtsaur61A1cSjqjtwnYgjrd1JLz8TPpBan9YvQ")</f>
        <v/>
      </c>
    </row>
    <row r="73">
      <c r="A73" t="inlineStr">
        <is>
          <t>8AGrudQDbjNjnHzBsrndfVDBHgg6KBJ7RN6j3hbfq3Qh</t>
        </is>
      </c>
      <c r="B73" t="inlineStr">
        <is>
          <t>degen</t>
        </is>
      </c>
      <c r="C73" t="n">
        <v>23</v>
      </c>
      <c r="D73" t="n">
        <v>4.83</v>
      </c>
      <c r="E73" t="n">
        <v>0.28</v>
      </c>
      <c r="F73" t="n">
        <v>17.28</v>
      </c>
      <c r="G73" t="n">
        <v>22.11</v>
      </c>
      <c r="H73" t="n">
        <v>9</v>
      </c>
      <c r="I73" t="n">
        <v>10</v>
      </c>
      <c r="J73" t="n">
        <v>-1</v>
      </c>
      <c r="K73" t="n">
        <v>-1</v>
      </c>
      <c r="L73">
        <f>HYPERLINK("https://www.defined.fi/sol/8AGrudQDbjNjnHzBsrndfVDBHgg6KBJ7RN6j3hbfq3Qh?maker=9d2HTebtsaur61A1cSjqjtwnYgjrd1JLz8TPpBan9YvQ","https://www.defined.fi/sol/8AGrudQDbjNjnHzBsrndfVDBHgg6KBJ7RN6j3hbfq3Qh?maker=9d2HTebtsaur61A1cSjqjtwnYgjrd1JLz8TPpBan9YvQ")</f>
        <v/>
      </c>
      <c r="M73">
        <f>HYPERLINK("https://dexscreener.com/solana/8AGrudQDbjNjnHzBsrndfVDBHgg6KBJ7RN6j3hbfq3Qh?maker=9d2HTebtsaur61A1cSjqjtwnYgjrd1JLz8TPpBan9YvQ","https://dexscreener.com/solana/8AGrudQDbjNjnHzBsrndfVDBHgg6KBJ7RN6j3hbfq3Qh?maker=9d2HTebtsaur61A1cSjqjtwnYgjrd1JLz8TPpBan9YvQ")</f>
        <v/>
      </c>
    </row>
    <row r="74">
      <c r="A74" t="inlineStr">
        <is>
          <t>BfLgztQUXLG4eUeSXRW3UgDxWXsUC2fBwo7R1t4Zpump</t>
        </is>
      </c>
      <c r="B74" t="inlineStr">
        <is>
          <t>BonBon</t>
        </is>
      </c>
      <c r="C74" t="n">
        <v>23</v>
      </c>
      <c r="D74" t="n">
        <v>0.425</v>
      </c>
      <c r="E74" t="n">
        <v>0.13</v>
      </c>
      <c r="F74" t="n">
        <v>3.34</v>
      </c>
      <c r="G74" t="n">
        <v>3.77</v>
      </c>
      <c r="H74" t="n">
        <v>3</v>
      </c>
      <c r="I74" t="n">
        <v>3</v>
      </c>
      <c r="J74" t="n">
        <v>-1</v>
      </c>
      <c r="K74" t="n">
        <v>-1</v>
      </c>
      <c r="L74">
        <f>HYPERLINK("https://www.defined.fi/sol/BfLgztQUXLG4eUeSXRW3UgDxWXsUC2fBwo7R1t4Zpump?maker=9d2HTebtsaur61A1cSjqjtwnYgjrd1JLz8TPpBan9YvQ","https://www.defined.fi/sol/BfLgztQUXLG4eUeSXRW3UgDxWXsUC2fBwo7R1t4Zpump?maker=9d2HTebtsaur61A1cSjqjtwnYgjrd1JLz8TPpBan9YvQ")</f>
        <v/>
      </c>
      <c r="M74">
        <f>HYPERLINK("https://dexscreener.com/solana/BfLgztQUXLG4eUeSXRW3UgDxWXsUC2fBwo7R1t4Zpump?maker=9d2HTebtsaur61A1cSjqjtwnYgjrd1JLz8TPpBan9YvQ","https://dexscreener.com/solana/BfLgztQUXLG4eUeSXRW3UgDxWXsUC2fBwo7R1t4Zpump?maker=9d2HTebtsaur61A1cSjqjtwnYgjrd1JLz8TPpBan9YvQ")</f>
        <v/>
      </c>
    </row>
    <row r="75">
      <c r="A75" t="inlineStr">
        <is>
          <t>BPLrjuD1omXCvgERbiGrXTjSWj3pio9r1JrvQbVRpump</t>
        </is>
      </c>
      <c r="B75" t="inlineStr">
        <is>
          <t>DUMBO</t>
        </is>
      </c>
      <c r="C75" t="n">
        <v>23</v>
      </c>
      <c r="D75" t="n">
        <v>-0.5639999999999999</v>
      </c>
      <c r="E75" t="n">
        <v>-0.58</v>
      </c>
      <c r="F75" t="n">
        <v>0.98</v>
      </c>
      <c r="G75" t="n">
        <v>0.416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HYPERLINK("https://www.defined.fi/sol/BPLrjuD1omXCvgERbiGrXTjSWj3pio9r1JrvQbVRpump?maker=9d2HTebtsaur61A1cSjqjtwnYgjrd1JLz8TPpBan9YvQ","https://www.defined.fi/sol/BPLrjuD1omXCvgERbiGrXTjSWj3pio9r1JrvQbVRpump?maker=9d2HTebtsaur61A1cSjqjtwnYgjrd1JLz8TPpBan9YvQ")</f>
        <v/>
      </c>
      <c r="M75">
        <f>HYPERLINK("https://dexscreener.com/solana/BPLrjuD1omXCvgERbiGrXTjSWj3pio9r1JrvQbVRpump?maker=9d2HTebtsaur61A1cSjqjtwnYgjrd1JLz8TPpBan9YvQ","https://dexscreener.com/solana/BPLrjuD1omXCvgERbiGrXTjSWj3pio9r1JrvQbVRpump?maker=9d2HTebtsaur61A1cSjqjtwnYgjrd1JLz8TPpBan9YvQ")</f>
        <v/>
      </c>
    </row>
    <row r="76">
      <c r="A76" t="inlineStr">
        <is>
          <t>AAYoquVHbXqTUFgeeD2qFmHhEjAhADCsTjMdL8zvpump</t>
        </is>
      </c>
      <c r="B76" t="inlineStr">
        <is>
          <t>Tony</t>
        </is>
      </c>
      <c r="C76" t="n">
        <v>23</v>
      </c>
      <c r="D76" t="n">
        <v>1.48</v>
      </c>
      <c r="E76" t="n">
        <v>1.51</v>
      </c>
      <c r="F76" t="n">
        <v>0.977</v>
      </c>
      <c r="G76" t="n">
        <v>2.46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HYPERLINK("https://www.defined.fi/sol/AAYoquVHbXqTUFgeeD2qFmHhEjAhADCsTjMdL8zvpump?maker=9d2HTebtsaur61A1cSjqjtwnYgjrd1JLz8TPpBan9YvQ","https://www.defined.fi/sol/AAYoquVHbXqTUFgeeD2qFmHhEjAhADCsTjMdL8zvpump?maker=9d2HTebtsaur61A1cSjqjtwnYgjrd1JLz8TPpBan9YvQ")</f>
        <v/>
      </c>
      <c r="M76">
        <f>HYPERLINK("https://dexscreener.com/solana/AAYoquVHbXqTUFgeeD2qFmHhEjAhADCsTjMdL8zvpump?maker=9d2HTebtsaur61A1cSjqjtwnYgjrd1JLz8TPpBan9YvQ","https://dexscreener.com/solana/AAYoquVHbXqTUFgeeD2qFmHhEjAhADCsTjMdL8zvpump?maker=9d2HTebtsaur61A1cSjqjtwnYgjrd1JLz8TPpBan9YvQ")</f>
        <v/>
      </c>
    </row>
    <row r="77">
      <c r="A77" t="inlineStr">
        <is>
          <t>BWZTsjVfLRcMVXpWxDFHHX7yQJw8aZ9Yq7PhbUWxpump</t>
        </is>
      </c>
      <c r="B77" t="inlineStr">
        <is>
          <t>MILA</t>
        </is>
      </c>
      <c r="C77" t="n">
        <v>23</v>
      </c>
      <c r="D77" t="n">
        <v>-0.823</v>
      </c>
      <c r="E77" t="n">
        <v>-0.42</v>
      </c>
      <c r="F77" t="n">
        <v>1.94</v>
      </c>
      <c r="G77" t="n">
        <v>1.12</v>
      </c>
      <c r="H77" t="n">
        <v>3</v>
      </c>
      <c r="I77" t="n">
        <v>1</v>
      </c>
      <c r="J77" t="n">
        <v>-1</v>
      </c>
      <c r="K77" t="n">
        <v>-1</v>
      </c>
      <c r="L77">
        <f>HYPERLINK("https://www.defined.fi/sol/BWZTsjVfLRcMVXpWxDFHHX7yQJw8aZ9Yq7PhbUWxpump?maker=9d2HTebtsaur61A1cSjqjtwnYgjrd1JLz8TPpBan9YvQ","https://www.defined.fi/sol/BWZTsjVfLRcMVXpWxDFHHX7yQJw8aZ9Yq7PhbUWxpump?maker=9d2HTebtsaur61A1cSjqjtwnYgjrd1JLz8TPpBan9YvQ")</f>
        <v/>
      </c>
      <c r="M77">
        <f>HYPERLINK("https://dexscreener.com/solana/BWZTsjVfLRcMVXpWxDFHHX7yQJw8aZ9Yq7PhbUWxpump?maker=9d2HTebtsaur61A1cSjqjtwnYgjrd1JLz8TPpBan9YvQ","https://dexscreener.com/solana/BWZTsjVfLRcMVXpWxDFHHX7yQJw8aZ9Yq7PhbUWxpump?maker=9d2HTebtsaur61A1cSjqjtwnYgjrd1JLz8TPpBan9YvQ")</f>
        <v/>
      </c>
    </row>
    <row r="78">
      <c r="A78" t="inlineStr">
        <is>
          <t>8V4RtPRHdAjuSE5cPijYoAnTEUk3NHJp3RoxCCqppump</t>
        </is>
      </c>
      <c r="B78" t="inlineStr">
        <is>
          <t>Zina</t>
        </is>
      </c>
      <c r="C78" t="n">
        <v>23</v>
      </c>
      <c r="D78" t="n">
        <v>-0.484</v>
      </c>
      <c r="E78" t="n">
        <v>-0.17</v>
      </c>
      <c r="F78" t="n">
        <v>2.93</v>
      </c>
      <c r="G78" t="n">
        <v>2.44</v>
      </c>
      <c r="H78" t="n">
        <v>1</v>
      </c>
      <c r="I78" t="n">
        <v>1</v>
      </c>
      <c r="J78" t="n">
        <v>-1</v>
      </c>
      <c r="K78" t="n">
        <v>-1</v>
      </c>
      <c r="L78">
        <f>HYPERLINK("https://www.defined.fi/sol/8V4RtPRHdAjuSE5cPijYoAnTEUk3NHJp3RoxCCqppump?maker=9d2HTebtsaur61A1cSjqjtwnYgjrd1JLz8TPpBan9YvQ","https://www.defined.fi/sol/8V4RtPRHdAjuSE5cPijYoAnTEUk3NHJp3RoxCCqppump?maker=9d2HTebtsaur61A1cSjqjtwnYgjrd1JLz8TPpBan9YvQ")</f>
        <v/>
      </c>
      <c r="M78">
        <f>HYPERLINK("https://dexscreener.com/solana/8V4RtPRHdAjuSE5cPijYoAnTEUk3NHJp3RoxCCqppump?maker=9d2HTebtsaur61A1cSjqjtwnYgjrd1JLz8TPpBan9YvQ","https://dexscreener.com/solana/8V4RtPRHdAjuSE5cPijYoAnTEUk3NHJp3RoxCCqppump?maker=9d2HTebtsaur61A1cSjqjtwnYgjrd1JLz8TPpBan9YvQ")</f>
        <v/>
      </c>
    </row>
    <row r="79">
      <c r="A79" t="inlineStr">
        <is>
          <t>BAtCUz9mkNZhsCZ9jNfAMjcu2QJSzv7Qe8HQZXvepump</t>
        </is>
      </c>
      <c r="B79" t="inlineStr">
        <is>
          <t>LATKE</t>
        </is>
      </c>
      <c r="C79" t="n">
        <v>23</v>
      </c>
      <c r="D79" t="n">
        <v>-0.5600000000000001</v>
      </c>
      <c r="E79" t="n">
        <v>-0.57</v>
      </c>
      <c r="F79" t="n">
        <v>0.973</v>
      </c>
      <c r="G79" t="n">
        <v>0.413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HYPERLINK("https://www.defined.fi/sol/BAtCUz9mkNZhsCZ9jNfAMjcu2QJSzv7Qe8HQZXvepump?maker=9d2HTebtsaur61A1cSjqjtwnYgjrd1JLz8TPpBan9YvQ","https://www.defined.fi/sol/BAtCUz9mkNZhsCZ9jNfAMjcu2QJSzv7Qe8HQZXvepump?maker=9d2HTebtsaur61A1cSjqjtwnYgjrd1JLz8TPpBan9YvQ")</f>
        <v/>
      </c>
      <c r="M79">
        <f>HYPERLINK("https://dexscreener.com/solana/BAtCUz9mkNZhsCZ9jNfAMjcu2QJSzv7Qe8HQZXvepump?maker=9d2HTebtsaur61A1cSjqjtwnYgjrd1JLz8TPpBan9YvQ","https://dexscreener.com/solana/BAtCUz9mkNZhsCZ9jNfAMjcu2QJSzv7Qe8HQZXvepump?maker=9d2HTebtsaur61A1cSjqjtwnYgjrd1JLz8TPpBan9YvQ")</f>
        <v/>
      </c>
    </row>
    <row r="80">
      <c r="A80" t="inlineStr">
        <is>
          <t>FEaZke7nTiNQc6e1qT6biW4HYJ4aMFzyh86naZ87pump</t>
        </is>
      </c>
      <c r="B80" t="inlineStr">
        <is>
          <t>Jona</t>
        </is>
      </c>
      <c r="C80" t="n">
        <v>23</v>
      </c>
      <c r="D80" t="n">
        <v>-0.369</v>
      </c>
      <c r="E80" t="n">
        <v>-0.38</v>
      </c>
      <c r="F80" t="n">
        <v>0.973</v>
      </c>
      <c r="G80" t="n">
        <v>0.604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HYPERLINK("https://www.defined.fi/sol/FEaZke7nTiNQc6e1qT6biW4HYJ4aMFzyh86naZ87pump?maker=9d2HTebtsaur61A1cSjqjtwnYgjrd1JLz8TPpBan9YvQ","https://www.defined.fi/sol/FEaZke7nTiNQc6e1qT6biW4HYJ4aMFzyh86naZ87pump?maker=9d2HTebtsaur61A1cSjqjtwnYgjrd1JLz8TPpBan9YvQ")</f>
        <v/>
      </c>
      <c r="M80">
        <f>HYPERLINK("https://dexscreener.com/solana/FEaZke7nTiNQc6e1qT6biW4HYJ4aMFzyh86naZ87pump?maker=9d2HTebtsaur61A1cSjqjtwnYgjrd1JLz8TPpBan9YvQ","https://dexscreener.com/solana/FEaZke7nTiNQc6e1qT6biW4HYJ4aMFzyh86naZ87pump?maker=9d2HTebtsaur61A1cSjqjtwnYgjrd1JLz8TPpBan9YvQ")</f>
        <v/>
      </c>
    </row>
    <row r="81">
      <c r="A81" t="inlineStr">
        <is>
          <t>572CVtzp3HySAYG2ok1iWt1tgVWupdj9bqmfGXLzpump</t>
        </is>
      </c>
      <c r="B81" t="inlineStr">
        <is>
          <t>Hope</t>
        </is>
      </c>
      <c r="C81" t="n">
        <v>23</v>
      </c>
      <c r="D81" t="n">
        <v>-0.841</v>
      </c>
      <c r="E81" t="n">
        <v>-0.86</v>
      </c>
      <c r="F81" t="n">
        <v>0.976</v>
      </c>
      <c r="G81" t="n">
        <v>0.135</v>
      </c>
      <c r="H81" t="n">
        <v>1</v>
      </c>
      <c r="I81" t="n">
        <v>1</v>
      </c>
      <c r="J81" t="n">
        <v>-1</v>
      </c>
      <c r="K81" t="n">
        <v>-1</v>
      </c>
      <c r="L81">
        <f>HYPERLINK("https://www.defined.fi/sol/572CVtzp3HySAYG2ok1iWt1tgVWupdj9bqmfGXLzpump?maker=9d2HTebtsaur61A1cSjqjtwnYgjrd1JLz8TPpBan9YvQ","https://www.defined.fi/sol/572CVtzp3HySAYG2ok1iWt1tgVWupdj9bqmfGXLzpump?maker=9d2HTebtsaur61A1cSjqjtwnYgjrd1JLz8TPpBan9YvQ")</f>
        <v/>
      </c>
      <c r="M81">
        <f>HYPERLINK("https://dexscreener.com/solana/572CVtzp3HySAYG2ok1iWt1tgVWupdj9bqmfGXLzpump?maker=9d2HTebtsaur61A1cSjqjtwnYgjrd1JLz8TPpBan9YvQ","https://dexscreener.com/solana/572CVtzp3HySAYG2ok1iWt1tgVWupdj9bqmfGXLzpump?maker=9d2HTebtsaur61A1cSjqjtwnYgjrd1JLz8TPpBan9YvQ")</f>
        <v/>
      </c>
    </row>
    <row r="82">
      <c r="A82" t="inlineStr">
        <is>
          <t>HJkdRUn3qnDSUq2LpFKgTEuoTD1wv5ug59X6PFUFj7oa</t>
        </is>
      </c>
      <c r="B82" t="inlineStr">
        <is>
          <t>TOTO</t>
        </is>
      </c>
      <c r="C82" t="n">
        <v>23</v>
      </c>
      <c r="D82" t="n">
        <v>0.158</v>
      </c>
      <c r="E82" t="n">
        <v>0.09</v>
      </c>
      <c r="F82" t="n">
        <v>1.71</v>
      </c>
      <c r="G82" t="n">
        <v>1.87</v>
      </c>
      <c r="H82" t="n">
        <v>1</v>
      </c>
      <c r="I82" t="n">
        <v>3</v>
      </c>
      <c r="J82" t="n">
        <v>-1</v>
      </c>
      <c r="K82" t="n">
        <v>-1</v>
      </c>
      <c r="L82">
        <f>HYPERLINK("https://www.defined.fi/sol/HJkdRUn3qnDSUq2LpFKgTEuoTD1wv5ug59X6PFUFj7oa?maker=9d2HTebtsaur61A1cSjqjtwnYgjrd1JLz8TPpBan9YvQ","https://www.defined.fi/sol/HJkdRUn3qnDSUq2LpFKgTEuoTD1wv5ug59X6PFUFj7oa?maker=9d2HTebtsaur61A1cSjqjtwnYgjrd1JLz8TPpBan9YvQ")</f>
        <v/>
      </c>
      <c r="M82">
        <f>HYPERLINK("https://dexscreener.com/solana/HJkdRUn3qnDSUq2LpFKgTEuoTD1wv5ug59X6PFUFj7oa?maker=9d2HTebtsaur61A1cSjqjtwnYgjrd1JLz8TPpBan9YvQ","https://dexscreener.com/solana/HJkdRUn3qnDSUq2LpFKgTEuoTD1wv5ug59X6PFUFj7oa?maker=9d2HTebtsaur61A1cSjqjtwnYgjrd1JLz8TPpBan9YvQ")</f>
        <v/>
      </c>
    </row>
    <row r="83">
      <c r="A83" t="inlineStr">
        <is>
          <t>9jca8QgA8b95FTSSANzp54LPmsSoqPijnhMsqgghAQTP</t>
        </is>
      </c>
      <c r="B83" t="inlineStr">
        <is>
          <t>TEPE</t>
        </is>
      </c>
      <c r="C83" t="n">
        <v>23</v>
      </c>
      <c r="D83" t="n">
        <v>0</v>
      </c>
      <c r="E83" t="n">
        <v>0</v>
      </c>
      <c r="F83" t="n">
        <v>0</v>
      </c>
      <c r="G83" t="n">
        <v>0</v>
      </c>
      <c r="H83" t="n">
        <v>0</v>
      </c>
      <c r="I83" t="n">
        <v>0</v>
      </c>
      <c r="J83" t="n">
        <v>-1</v>
      </c>
      <c r="K83" t="n">
        <v>-1</v>
      </c>
      <c r="L83">
        <f>HYPERLINK("https://www.defined.fi/sol/9jca8QgA8b95FTSSANzp54LPmsSoqPijnhMsqgghAQTP?maker=9d2HTebtsaur61A1cSjqjtwnYgjrd1JLz8TPpBan9YvQ","https://www.defined.fi/sol/9jca8QgA8b95FTSSANzp54LPmsSoqPijnhMsqgghAQTP?maker=9d2HTebtsaur61A1cSjqjtwnYgjrd1JLz8TPpBan9YvQ")</f>
        <v/>
      </c>
      <c r="M83">
        <f>HYPERLINK("https://dexscreener.com/solana/9jca8QgA8b95FTSSANzp54LPmsSoqPijnhMsqgghAQTP?maker=9d2HTebtsaur61A1cSjqjtwnYgjrd1JLz8TPpBan9YvQ","https://dexscreener.com/solana/9jca8QgA8b95FTSSANzp54LPmsSoqPijnhMsqgghAQTP?maker=9d2HTebtsaur61A1cSjqjtwnYgjrd1JLz8TPpBan9YvQ")</f>
        <v/>
      </c>
    </row>
    <row r="84">
      <c r="A84" t="inlineStr">
        <is>
          <t>aeAFefDk8CZeyjvP3nZ5yRutB6oAfQnhvoh9jZMpump</t>
        </is>
      </c>
      <c r="B84" t="inlineStr">
        <is>
          <t>kapi</t>
        </is>
      </c>
      <c r="C84" t="n">
        <v>23</v>
      </c>
      <c r="D84" t="n">
        <v>2.13</v>
      </c>
      <c r="E84" t="n">
        <v>2.18</v>
      </c>
      <c r="F84" t="n">
        <v>0.974</v>
      </c>
      <c r="G84" t="n">
        <v>3.1</v>
      </c>
      <c r="H84" t="n">
        <v>1</v>
      </c>
      <c r="I84" t="n">
        <v>3</v>
      </c>
      <c r="J84" t="n">
        <v>-1</v>
      </c>
      <c r="K84" t="n">
        <v>-1</v>
      </c>
      <c r="L84">
        <f>HYPERLINK("https://www.defined.fi/sol/aeAFefDk8CZeyjvP3nZ5yRutB6oAfQnhvoh9jZMpump?maker=9d2HTebtsaur61A1cSjqjtwnYgjrd1JLz8TPpBan9YvQ","https://www.defined.fi/sol/aeAFefDk8CZeyjvP3nZ5yRutB6oAfQnhvoh9jZMpump?maker=9d2HTebtsaur61A1cSjqjtwnYgjrd1JLz8TPpBan9YvQ")</f>
        <v/>
      </c>
      <c r="M84">
        <f>HYPERLINK("https://dexscreener.com/solana/aeAFefDk8CZeyjvP3nZ5yRutB6oAfQnhvoh9jZMpump?maker=9d2HTebtsaur61A1cSjqjtwnYgjrd1JLz8TPpBan9YvQ","https://dexscreener.com/solana/aeAFefDk8CZeyjvP3nZ5yRutB6oAfQnhvoh9jZMpump?maker=9d2HTebtsaur61A1cSjqjtwnYgjrd1JLz8TPpBan9YvQ")</f>
        <v/>
      </c>
    </row>
    <row r="85">
      <c r="A85" t="inlineStr">
        <is>
          <t>D1NuwvG2rtM5Z7bCSsVemiMD2Kiz5jcrhF6qUjeFpump</t>
        </is>
      </c>
      <c r="B85" t="inlineStr">
        <is>
          <t>linus</t>
        </is>
      </c>
      <c r="C85" t="n">
        <v>23</v>
      </c>
      <c r="D85" t="n">
        <v>0.314</v>
      </c>
      <c r="E85" t="n">
        <v>0.33</v>
      </c>
      <c r="F85" t="n">
        <v>0.963</v>
      </c>
      <c r="G85" t="n">
        <v>1.28</v>
      </c>
      <c r="H85" t="n">
        <v>2</v>
      </c>
      <c r="I85" t="n">
        <v>2</v>
      </c>
      <c r="J85" t="n">
        <v>-1</v>
      </c>
      <c r="K85" t="n">
        <v>-1</v>
      </c>
      <c r="L85">
        <f>HYPERLINK("https://www.defined.fi/sol/D1NuwvG2rtM5Z7bCSsVemiMD2Kiz5jcrhF6qUjeFpump?maker=9d2HTebtsaur61A1cSjqjtwnYgjrd1JLz8TPpBan9YvQ","https://www.defined.fi/sol/D1NuwvG2rtM5Z7bCSsVemiMD2Kiz5jcrhF6qUjeFpump?maker=9d2HTebtsaur61A1cSjqjtwnYgjrd1JLz8TPpBan9YvQ")</f>
        <v/>
      </c>
      <c r="M85">
        <f>HYPERLINK("https://dexscreener.com/solana/D1NuwvG2rtM5Z7bCSsVemiMD2Kiz5jcrhF6qUjeFpump?maker=9d2HTebtsaur61A1cSjqjtwnYgjrd1JLz8TPpBan9YvQ","https://dexscreener.com/solana/D1NuwvG2rtM5Z7bCSsVemiMD2Kiz5jcrhF6qUjeFpump?maker=9d2HTebtsaur61A1cSjqjtwnYgjrd1JLz8TPpBan9YvQ")</f>
        <v/>
      </c>
    </row>
    <row r="86">
      <c r="A86" t="inlineStr">
        <is>
          <t>6BQJV72cYEo4ysjtwFPh3yZM8kbdFnP6E4oJWNzipump</t>
        </is>
      </c>
      <c r="B86" t="inlineStr">
        <is>
          <t>PANDA</t>
        </is>
      </c>
      <c r="C86" t="n">
        <v>24</v>
      </c>
      <c r="D86" t="n">
        <v>-0.203</v>
      </c>
      <c r="E86" t="n">
        <v>-0.21</v>
      </c>
      <c r="F86" t="n">
        <v>0.951</v>
      </c>
      <c r="G86" t="n">
        <v>0.749</v>
      </c>
      <c r="H86" t="n">
        <v>1</v>
      </c>
      <c r="I86" t="n">
        <v>1</v>
      </c>
      <c r="J86" t="n">
        <v>-1</v>
      </c>
      <c r="K86" t="n">
        <v>-1</v>
      </c>
      <c r="L86">
        <f>HYPERLINK("https://www.defined.fi/sol/6BQJV72cYEo4ysjtwFPh3yZM8kbdFnP6E4oJWNzipump?maker=9d2HTebtsaur61A1cSjqjtwnYgjrd1JLz8TPpBan9YvQ","https://www.defined.fi/sol/6BQJV72cYEo4ysjtwFPh3yZM8kbdFnP6E4oJWNzipump?maker=9d2HTebtsaur61A1cSjqjtwnYgjrd1JLz8TPpBan9YvQ")</f>
        <v/>
      </c>
      <c r="M86">
        <f>HYPERLINK("https://dexscreener.com/solana/6BQJV72cYEo4ysjtwFPh3yZM8kbdFnP6E4oJWNzipump?maker=9d2HTebtsaur61A1cSjqjtwnYgjrd1JLz8TPpBan9YvQ","https://dexscreener.com/solana/6BQJV72cYEo4ysjtwFPh3yZM8kbdFnP6E4oJWNzipump?maker=9d2HTebtsaur61A1cSjqjtwnYgjrd1JLz8TPpBan9YvQ")</f>
        <v/>
      </c>
    </row>
    <row r="87">
      <c r="A87" t="inlineStr">
        <is>
          <t>C2DbRWaoDJKMgegEKQuYCnViM9VdhrVR6FptPLm6stY7</t>
        </is>
      </c>
      <c r="B87" t="inlineStr">
        <is>
          <t>TRUPE</t>
        </is>
      </c>
      <c r="C87" t="n">
        <v>25</v>
      </c>
      <c r="D87" t="n">
        <v>0</v>
      </c>
      <c r="E87" t="n">
        <v>0</v>
      </c>
      <c r="F87" t="n">
        <v>0</v>
      </c>
      <c r="G87" t="n">
        <v>0</v>
      </c>
      <c r="H87" t="n">
        <v>0</v>
      </c>
      <c r="I87" t="n">
        <v>0</v>
      </c>
      <c r="J87" t="n">
        <v>-1</v>
      </c>
      <c r="K87" t="n">
        <v>-1</v>
      </c>
      <c r="L87">
        <f>HYPERLINK("https://www.defined.fi/sol/C2DbRWaoDJKMgegEKQuYCnViM9VdhrVR6FptPLm6stY7?maker=9d2HTebtsaur61A1cSjqjtwnYgjrd1JLz8TPpBan9YvQ","https://www.defined.fi/sol/C2DbRWaoDJKMgegEKQuYCnViM9VdhrVR6FptPLm6stY7?maker=9d2HTebtsaur61A1cSjqjtwnYgjrd1JLz8TPpBan9YvQ")</f>
        <v/>
      </c>
      <c r="M87">
        <f>HYPERLINK("https://dexscreener.com/solana/C2DbRWaoDJKMgegEKQuYCnViM9VdhrVR6FptPLm6stY7?maker=9d2HTebtsaur61A1cSjqjtwnYgjrd1JLz8TPpBan9YvQ","https://dexscreener.com/solana/C2DbRWaoDJKMgegEKQuYCnViM9VdhrVR6FptPLm6stY7?maker=9d2HTebtsaur61A1cSjqjtwnYgjrd1JLz8TPpBan9YvQ")</f>
        <v/>
      </c>
    </row>
    <row r="88">
      <c r="A88" t="inlineStr">
        <is>
          <t>GYKmdfcUmZVrqfcH1g579BGjuzSRijj3LBuwv79rpump</t>
        </is>
      </c>
      <c r="B88" t="inlineStr">
        <is>
          <t>wDOG</t>
        </is>
      </c>
      <c r="C88" t="n">
        <v>42</v>
      </c>
      <c r="D88" t="n">
        <v>78.58</v>
      </c>
      <c r="E88" t="n">
        <v>0.31</v>
      </c>
      <c r="F88" t="n">
        <v>245.68</v>
      </c>
      <c r="G88" t="n">
        <v>333.65</v>
      </c>
      <c r="H88" t="n">
        <v>99</v>
      </c>
      <c r="I88" t="n">
        <v>92</v>
      </c>
      <c r="J88" t="n">
        <v>-1</v>
      </c>
      <c r="K88" t="n">
        <v>-1</v>
      </c>
      <c r="L88">
        <f>HYPERLINK("https://www.defined.fi/sol/GYKmdfcUmZVrqfcH1g579BGjuzSRijj3LBuwv79rpump?maker=9d2HTebtsaur61A1cSjqjtwnYgjrd1JLz8TPpBan9YvQ","https://www.defined.fi/sol/GYKmdfcUmZVrqfcH1g579BGjuzSRijj3LBuwv79rpump?maker=9d2HTebtsaur61A1cSjqjtwnYgjrd1JLz8TPpBan9YvQ")</f>
        <v/>
      </c>
      <c r="M88">
        <f>HYPERLINK("https://dexscreener.com/solana/GYKmdfcUmZVrqfcH1g579BGjuzSRijj3LBuwv79rpump?maker=9d2HTebtsaur61A1cSjqjtwnYgjrd1JLz8TPpBan9YvQ","https://dexscreener.com/solana/GYKmdfcUmZVrqfcH1g579BGjuzSRijj3LBuwv79rpump?maker=9d2HTebtsaur61A1cSjqjtwnYgjrd1JLz8TPpBan9YvQ")</f>
        <v/>
      </c>
    </row>
    <row r="89">
      <c r="A89" t="inlineStr">
        <is>
          <t>mpoxP5wyoR3eRW8L9bZjGPFtCsmX8WcqU5BHxFW1xkn</t>
        </is>
      </c>
      <c r="B89" t="inlineStr">
        <is>
          <t>POX</t>
        </is>
      </c>
      <c r="C89" t="n">
        <v>43</v>
      </c>
      <c r="D89" t="n">
        <v>-5.49</v>
      </c>
      <c r="E89" t="n">
        <v>-0.07000000000000001</v>
      </c>
      <c r="F89" t="n">
        <v>77.86</v>
      </c>
      <c r="G89" t="n">
        <v>72.38</v>
      </c>
      <c r="H89" t="n">
        <v>26</v>
      </c>
      <c r="I89" t="n">
        <v>16</v>
      </c>
      <c r="J89" t="n">
        <v>-1</v>
      </c>
      <c r="K89" t="n">
        <v>-1</v>
      </c>
      <c r="L89">
        <f>HYPERLINK("https://www.defined.fi/sol/mpoxP5wyoR3eRW8L9bZjGPFtCsmX8WcqU5BHxFW1xkn?maker=9d2HTebtsaur61A1cSjqjtwnYgjrd1JLz8TPpBan9YvQ","https://www.defined.fi/sol/mpoxP5wyoR3eRW8L9bZjGPFtCsmX8WcqU5BHxFW1xkn?maker=9d2HTebtsaur61A1cSjqjtwnYgjrd1JLz8TPpBan9YvQ")</f>
        <v/>
      </c>
      <c r="M89">
        <f>HYPERLINK("https://dexscreener.com/solana/mpoxP5wyoR3eRW8L9bZjGPFtCsmX8WcqU5BHxFW1xkn?maker=9d2HTebtsaur61A1cSjqjtwnYgjrd1JLz8TPpBan9YvQ","https://dexscreener.com/solana/mpoxP5wyoR3eRW8L9bZjGPFtCsmX8WcqU5BHxFW1xkn?maker=9d2HTebtsaur61A1cSjqjtwnYgjrd1JLz8TPpBan9YvQ")</f>
        <v/>
      </c>
    </row>
    <row r="90">
      <c r="A90" t="inlineStr">
        <is>
          <t>457PbiajA8Tsh7FqS2Y68ncdXcGobkeLT7GP4mYQpump</t>
        </is>
      </c>
      <c r="B90" t="inlineStr">
        <is>
          <t>DCC</t>
        </is>
      </c>
      <c r="C90" t="n">
        <v>43</v>
      </c>
      <c r="D90" t="n">
        <v>-4.95</v>
      </c>
      <c r="E90" t="n">
        <v>-0.23</v>
      </c>
      <c r="F90" t="n">
        <v>21.41</v>
      </c>
      <c r="G90" t="n">
        <v>16.47</v>
      </c>
      <c r="H90" t="n">
        <v>28</v>
      </c>
      <c r="I90" t="n">
        <v>27</v>
      </c>
      <c r="J90" t="n">
        <v>-1</v>
      </c>
      <c r="K90" t="n">
        <v>-1</v>
      </c>
      <c r="L90">
        <f>HYPERLINK("https://www.defined.fi/sol/457PbiajA8Tsh7FqS2Y68ncdXcGobkeLT7GP4mYQpump?maker=9d2HTebtsaur61A1cSjqjtwnYgjrd1JLz8TPpBan9YvQ","https://www.defined.fi/sol/457PbiajA8Tsh7FqS2Y68ncdXcGobkeLT7GP4mYQpump?maker=9d2HTebtsaur61A1cSjqjtwnYgjrd1JLz8TPpBan9YvQ")</f>
        <v/>
      </c>
      <c r="M90">
        <f>HYPERLINK("https://dexscreener.com/solana/457PbiajA8Tsh7FqS2Y68ncdXcGobkeLT7GP4mYQpump?maker=9d2HTebtsaur61A1cSjqjtwnYgjrd1JLz8TPpBan9YvQ","https://dexscreener.com/solana/457PbiajA8Tsh7FqS2Y68ncdXcGobkeLT7GP4mYQpump?maker=9d2HTebtsaur61A1cSjqjtwnYgjrd1JLz8TPpBan9YvQ")</f>
        <v/>
      </c>
    </row>
    <row r="91">
      <c r="A91" t="inlineStr">
        <is>
          <t>13F7f6gsWsTf2KZMtyTGTzyoQKiuwM3pi69JePsWHyaH</t>
        </is>
      </c>
      <c r="B91" t="inlineStr">
        <is>
          <t>monkey</t>
        </is>
      </c>
      <c r="C91" t="n">
        <v>44</v>
      </c>
      <c r="D91" t="n">
        <v>-1.89</v>
      </c>
      <c r="E91" t="n">
        <v>-0.58</v>
      </c>
      <c r="F91" t="n">
        <v>3.24</v>
      </c>
      <c r="G91" t="n">
        <v>1.35</v>
      </c>
      <c r="H91" t="n">
        <v>6</v>
      </c>
      <c r="I91" t="n">
        <v>1</v>
      </c>
      <c r="J91" t="n">
        <v>-1</v>
      </c>
      <c r="K91" t="n">
        <v>-1</v>
      </c>
      <c r="L91">
        <f>HYPERLINK("https://www.defined.fi/sol/13F7f6gsWsTf2KZMtyTGTzyoQKiuwM3pi69JePsWHyaH?maker=9d2HTebtsaur61A1cSjqjtwnYgjrd1JLz8TPpBan9YvQ","https://www.defined.fi/sol/13F7f6gsWsTf2KZMtyTGTzyoQKiuwM3pi69JePsWHyaH?maker=9d2HTebtsaur61A1cSjqjtwnYgjrd1JLz8TPpBan9YvQ")</f>
        <v/>
      </c>
      <c r="M91">
        <f>HYPERLINK("https://dexscreener.com/solana/13F7f6gsWsTf2KZMtyTGTzyoQKiuwM3pi69JePsWHyaH?maker=9d2HTebtsaur61A1cSjqjtwnYgjrd1JLz8TPpBan9YvQ","https://dexscreener.com/solana/13F7f6gsWsTf2KZMtyTGTzyoQKiuwM3pi69JePsWHyaH?maker=9d2HTebtsaur61A1cSjqjtwnYgjrd1JLz8TPpBan9YvQ")</f>
        <v/>
      </c>
    </row>
    <row r="92">
      <c r="A92" t="inlineStr">
        <is>
          <t>9rDVimT9NKAtdE7iHCuu67cfL27Dr1VnXjWz4KcCB13f</t>
        </is>
      </c>
      <c r="B92" t="inlineStr">
        <is>
          <t>EVIL</t>
        </is>
      </c>
      <c r="C92" t="n">
        <v>44</v>
      </c>
      <c r="D92" t="n">
        <v>-0.053</v>
      </c>
      <c r="E92" t="n">
        <v>-0.32</v>
      </c>
      <c r="F92" t="n">
        <v>0.165</v>
      </c>
      <c r="G92" t="n">
        <v>0.113</v>
      </c>
      <c r="H92" t="n">
        <v>2</v>
      </c>
      <c r="I92" t="n">
        <v>1</v>
      </c>
      <c r="J92" t="n">
        <v>-1</v>
      </c>
      <c r="K92" t="n">
        <v>-1</v>
      </c>
      <c r="L92">
        <f>HYPERLINK("https://www.defined.fi/sol/9rDVimT9NKAtdE7iHCuu67cfL27Dr1VnXjWz4KcCB13f?maker=9d2HTebtsaur61A1cSjqjtwnYgjrd1JLz8TPpBan9YvQ","https://www.defined.fi/sol/9rDVimT9NKAtdE7iHCuu67cfL27Dr1VnXjWz4KcCB13f?maker=9d2HTebtsaur61A1cSjqjtwnYgjrd1JLz8TPpBan9YvQ")</f>
        <v/>
      </c>
      <c r="M92">
        <f>HYPERLINK("https://dexscreener.com/solana/9rDVimT9NKAtdE7iHCuu67cfL27Dr1VnXjWz4KcCB13f?maker=9d2HTebtsaur61A1cSjqjtwnYgjrd1JLz8TPpBan9YvQ","https://dexscreener.com/solana/9rDVimT9NKAtdE7iHCuu67cfL27Dr1VnXjWz4KcCB13f?maker=9d2HTebtsaur61A1cSjqjtwnYgjrd1JLz8TPpBan9YvQ")</f>
        <v/>
      </c>
    </row>
    <row r="93">
      <c r="A93" t="inlineStr">
        <is>
          <t>7ecg6BFFuWuYmYtTawquJFpNeVCCY7dXVSd6J4pbdQit</t>
        </is>
      </c>
      <c r="B93" t="inlineStr">
        <is>
          <t>CLOVER</t>
        </is>
      </c>
      <c r="C93" t="n">
        <v>45</v>
      </c>
      <c r="D93" t="n">
        <v>-0.089</v>
      </c>
      <c r="E93" t="n">
        <v>-0.11</v>
      </c>
      <c r="F93" t="n">
        <v>0.838</v>
      </c>
      <c r="G93" t="n">
        <v>0.749</v>
      </c>
      <c r="H93" t="n">
        <v>2</v>
      </c>
      <c r="I93" t="n">
        <v>1</v>
      </c>
      <c r="J93" t="n">
        <v>-1</v>
      </c>
      <c r="K93" t="n">
        <v>-1</v>
      </c>
      <c r="L93">
        <f>HYPERLINK("https://www.defined.fi/sol/7ecg6BFFuWuYmYtTawquJFpNeVCCY7dXVSd6J4pbdQit?maker=9d2HTebtsaur61A1cSjqjtwnYgjrd1JLz8TPpBan9YvQ","https://www.defined.fi/sol/7ecg6BFFuWuYmYtTawquJFpNeVCCY7dXVSd6J4pbdQit?maker=9d2HTebtsaur61A1cSjqjtwnYgjrd1JLz8TPpBan9YvQ")</f>
        <v/>
      </c>
      <c r="M93">
        <f>HYPERLINK("https://dexscreener.com/solana/7ecg6BFFuWuYmYtTawquJFpNeVCCY7dXVSd6J4pbdQit?maker=9d2HTebtsaur61A1cSjqjtwnYgjrd1JLz8TPpBan9YvQ","https://dexscreener.com/solana/7ecg6BFFuWuYmYtTawquJFpNeVCCY7dXVSd6J4pbdQit?maker=9d2HTebtsaur61A1cSjqjtwnYgjrd1JLz8TPpBan9YvQ")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2024-10-20T15:37:41Z</dcterms:created>
  <dcterms:modified xsi:type="dcterms:W3CDTF">2024-10-20T15:37:41Z</dcterms:modified>
</cp:coreProperties>
</file>