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64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GJAFwWjJ3vnTsrQVabjBVK2TYB1YtRCQXRDfDgUnpump</t>
        </is>
      </c>
      <c r="B2" t="inlineStr">
        <is>
          <t>ACT</t>
        </is>
      </c>
      <c r="C2" t="n">
        <v>0</v>
      </c>
      <c r="D2" t="n">
        <v>3.54</v>
      </c>
      <c r="E2" t="n">
        <v>0.14</v>
      </c>
      <c r="F2" t="n">
        <v>25.98</v>
      </c>
      <c r="G2" t="n">
        <v>0</v>
      </c>
      <c r="H2" t="n">
        <v>5</v>
      </c>
      <c r="I2" t="n">
        <v>0</v>
      </c>
      <c r="J2" t="n">
        <v>-1</v>
      </c>
      <c r="K2" t="n">
        <v>-1</v>
      </c>
      <c r="L2">
        <f>HYPERLINK("https://www.defined.fi/sol/GJAFwWjJ3vnTsrQVabjBVK2TYB1YtRCQXRDfDgUnpump?maker=65mY5Ha1uq1sRTrFVkyHMKEkhqTispdFvcNr9LfEvTDH","https://www.defined.fi/sol/GJAFwWjJ3vnTsrQVabjBVK2TYB1YtRCQXRDfDgUnpump?maker=65mY5Ha1uq1sRTrFVkyHMKEkhqTispdFvcNr9LfEvTDH")</f>
        <v/>
      </c>
      <c r="M2">
        <f>HYPERLINK("https://dexscreener.com/solana/GJAFwWjJ3vnTsrQVabjBVK2TYB1YtRCQXRDfDgUnpump?maker=65mY5Ha1uq1sRTrFVkyHMKEkhqTispdFvcNr9LfEvTDH","https://dexscreener.com/solana/GJAFwWjJ3vnTsrQVabjBVK2TYB1YtRCQXRDfDgUnpump?maker=65mY5Ha1uq1sRTrFVkyHMKEkhqTispdFvcNr9LfEvTDH")</f>
        <v/>
      </c>
    </row>
    <row r="3">
      <c r="A3" t="inlineStr">
        <is>
          <t>7gFGAkQDNpMnptAwLZdNJwEh6DRhH8Fdm9H3hMcvpump</t>
        </is>
      </c>
      <c r="B3" t="inlineStr">
        <is>
          <t>KOTH</t>
        </is>
      </c>
      <c r="C3" t="n">
        <v>0</v>
      </c>
      <c r="D3" t="n">
        <v>-1.62</v>
      </c>
      <c r="E3" t="n">
        <v>-0.61</v>
      </c>
      <c r="F3" t="n">
        <v>2.67</v>
      </c>
      <c r="G3" t="n">
        <v>1.05</v>
      </c>
      <c r="H3" t="n">
        <v>2</v>
      </c>
      <c r="I3" t="n">
        <v>1</v>
      </c>
      <c r="J3" t="n">
        <v>-1</v>
      </c>
      <c r="K3" t="n">
        <v>-1</v>
      </c>
      <c r="L3">
        <f>HYPERLINK("https://www.defined.fi/sol/7gFGAkQDNpMnptAwLZdNJwEh6DRhH8Fdm9H3hMcvpump?maker=65mY5Ha1uq1sRTrFVkyHMKEkhqTispdFvcNr9LfEvTDH","https://www.defined.fi/sol/7gFGAkQDNpMnptAwLZdNJwEh6DRhH8Fdm9H3hMcvpump?maker=65mY5Ha1uq1sRTrFVkyHMKEkhqTispdFvcNr9LfEvTDH")</f>
        <v/>
      </c>
      <c r="M3">
        <f>HYPERLINK("https://dexscreener.com/solana/7gFGAkQDNpMnptAwLZdNJwEh6DRhH8Fdm9H3hMcvpump?maker=65mY5Ha1uq1sRTrFVkyHMKEkhqTispdFvcNr9LfEvTDH","https://dexscreener.com/solana/7gFGAkQDNpMnptAwLZdNJwEh6DRhH8Fdm9H3hMcvpump?maker=65mY5Ha1uq1sRTrFVkyHMKEkhqTispdFvcNr9LfEvTDH")</f>
        <v/>
      </c>
    </row>
    <row r="4">
      <c r="A4" t="inlineStr">
        <is>
          <t>ED5nyyWEzpPPiWimP8vYm7sD7TD3LAt3Q3gRTWHzPJBY</t>
        </is>
      </c>
      <c r="B4" t="inlineStr">
        <is>
          <t>MOODENG</t>
        </is>
      </c>
      <c r="C4" t="n">
        <v>0</v>
      </c>
      <c r="D4" t="n">
        <v>-23.5</v>
      </c>
      <c r="E4" t="n">
        <v>-0.26</v>
      </c>
      <c r="F4" t="n">
        <v>88.98999999999999</v>
      </c>
      <c r="G4" t="n">
        <v>44.72</v>
      </c>
      <c r="H4" t="n">
        <v>19</v>
      </c>
      <c r="I4" t="n">
        <v>23</v>
      </c>
      <c r="J4" t="n">
        <v>-1</v>
      </c>
      <c r="K4" t="n">
        <v>-1</v>
      </c>
      <c r="L4">
        <f>HYPERLINK("https://www.defined.fi/sol/ED5nyyWEzpPPiWimP8vYm7sD7TD3LAt3Q3gRTWHzPJBY?maker=65mY5Ha1uq1sRTrFVkyHMKEkhqTispdFvcNr9LfEvTDH","https://www.defined.fi/sol/ED5nyyWEzpPPiWimP8vYm7sD7TD3LAt3Q3gRTWHzPJBY?maker=65mY5Ha1uq1sRTrFVkyHMKEkhqTispdFvcNr9LfEvTDH")</f>
        <v/>
      </c>
      <c r="M4">
        <f>HYPERLINK("https://dexscreener.com/solana/ED5nyyWEzpPPiWimP8vYm7sD7TD3LAt3Q3gRTWHzPJBY?maker=65mY5Ha1uq1sRTrFVkyHMKEkhqTispdFvcNr9LfEvTDH","https://dexscreener.com/solana/ED5nyyWEzpPPiWimP8vYm7sD7TD3LAt3Q3gRTWHzPJBY?maker=65mY5Ha1uq1sRTrFVkyHMKEkhqTispdFvcNr9LfEvTDH")</f>
        <v/>
      </c>
    </row>
    <row r="5">
      <c r="A5" t="inlineStr">
        <is>
          <t>BoAQaykj3LtkM2Brevc7cQcRAzpqcsP47nJ2rkyopump</t>
        </is>
      </c>
      <c r="B5" t="inlineStr">
        <is>
          <t>FOREST</t>
        </is>
      </c>
      <c r="C5" t="n">
        <v>0</v>
      </c>
      <c r="D5" t="n">
        <v>-12.23</v>
      </c>
      <c r="E5" t="n">
        <v>-0.43</v>
      </c>
      <c r="F5" t="n">
        <v>28.68</v>
      </c>
      <c r="G5" t="n">
        <v>16.44</v>
      </c>
      <c r="H5" t="n">
        <v>5</v>
      </c>
      <c r="I5" t="n">
        <v>2</v>
      </c>
      <c r="J5" t="n">
        <v>-1</v>
      </c>
      <c r="K5" t="n">
        <v>-1</v>
      </c>
      <c r="L5">
        <f>HYPERLINK("https://www.defined.fi/sol/BoAQaykj3LtkM2Brevc7cQcRAzpqcsP47nJ2rkyopump?maker=65mY5Ha1uq1sRTrFVkyHMKEkhqTispdFvcNr9LfEvTDH","https://www.defined.fi/sol/BoAQaykj3LtkM2Brevc7cQcRAzpqcsP47nJ2rkyopump?maker=65mY5Ha1uq1sRTrFVkyHMKEkhqTispdFvcNr9LfEvTDH")</f>
        <v/>
      </c>
      <c r="M5">
        <f>HYPERLINK("https://dexscreener.com/solana/BoAQaykj3LtkM2Brevc7cQcRAzpqcsP47nJ2rkyopump?maker=65mY5Ha1uq1sRTrFVkyHMKEkhqTispdFvcNr9LfEvTDH","https://dexscreener.com/solana/BoAQaykj3LtkM2Brevc7cQcRAzpqcsP47nJ2rkyopump?maker=65mY5Ha1uq1sRTrFVkyHMKEkhqTispdFvcNr9LfEvTDH")</f>
        <v/>
      </c>
    </row>
    <row r="6">
      <c r="A6" t="inlineStr">
        <is>
          <t>dFVMDELpHeSL4CfCmNiuGS6XRyxSAgP7AwW266Lpump</t>
        </is>
      </c>
      <c r="B6" t="inlineStr">
        <is>
          <t>cog/acc</t>
        </is>
      </c>
      <c r="C6" t="n">
        <v>0</v>
      </c>
      <c r="D6" t="n">
        <v>10.38</v>
      </c>
      <c r="E6" t="n">
        <v>1.43</v>
      </c>
      <c r="F6" t="n">
        <v>7.29</v>
      </c>
      <c r="G6" t="n">
        <v>17.67</v>
      </c>
      <c r="H6" t="n">
        <v>3</v>
      </c>
      <c r="I6" t="n">
        <v>1</v>
      </c>
      <c r="J6" t="n">
        <v>-1</v>
      </c>
      <c r="K6" t="n">
        <v>-1</v>
      </c>
      <c r="L6">
        <f>HYPERLINK("https://www.defined.fi/sol/dFVMDELpHeSL4CfCmNiuGS6XRyxSAgP7AwW266Lpump?maker=65mY5Ha1uq1sRTrFVkyHMKEkhqTispdFvcNr9LfEvTDH","https://www.defined.fi/sol/dFVMDELpHeSL4CfCmNiuGS6XRyxSAgP7AwW266Lpump?maker=65mY5Ha1uq1sRTrFVkyHMKEkhqTispdFvcNr9LfEvTDH")</f>
        <v/>
      </c>
      <c r="M6">
        <f>HYPERLINK("https://dexscreener.com/solana/dFVMDELpHeSL4CfCmNiuGS6XRyxSAgP7AwW266Lpump?maker=65mY5Ha1uq1sRTrFVkyHMKEkhqTispdFvcNr9LfEvTDH","https://dexscreener.com/solana/dFVMDELpHeSL4CfCmNiuGS6XRyxSAgP7AwW266Lpump?maker=65mY5Ha1uq1sRTrFVkyHMKEkhqTispdFvcNr9LfEvTDH")</f>
        <v/>
      </c>
    </row>
    <row r="7">
      <c r="A7" t="inlineStr">
        <is>
          <t>EL8tDCUCCkcYpfMQKVghcc8yWSRHJFtnRYBtfJjgpump</t>
        </is>
      </c>
      <c r="B7" t="inlineStr">
        <is>
          <t>LLMtheism</t>
        </is>
      </c>
      <c r="C7" t="n">
        <v>0</v>
      </c>
      <c r="D7" t="n">
        <v>-3.47</v>
      </c>
      <c r="E7" t="n">
        <v>-0.31</v>
      </c>
      <c r="F7" t="n">
        <v>11.07</v>
      </c>
      <c r="G7" t="n">
        <v>7.6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HYPERLINK("https://www.defined.fi/sol/EL8tDCUCCkcYpfMQKVghcc8yWSRHJFtnRYBtfJjgpump?maker=65mY5Ha1uq1sRTrFVkyHMKEkhqTispdFvcNr9LfEvTDH","https://www.defined.fi/sol/EL8tDCUCCkcYpfMQKVghcc8yWSRHJFtnRYBtfJjgpump?maker=65mY5Ha1uq1sRTrFVkyHMKEkhqTispdFvcNr9LfEvTDH")</f>
        <v/>
      </c>
      <c r="M7">
        <f>HYPERLINK("https://dexscreener.com/solana/EL8tDCUCCkcYpfMQKVghcc8yWSRHJFtnRYBtfJjgpump?maker=65mY5Ha1uq1sRTrFVkyHMKEkhqTispdFvcNr9LfEvTDH","https://dexscreener.com/solana/EL8tDCUCCkcYpfMQKVghcc8yWSRHJFtnRYBtfJjgpump?maker=65mY5Ha1uq1sRTrFVkyHMKEkhqTispdFvcNr9LfEvTDH")</f>
        <v/>
      </c>
    </row>
    <row r="8">
      <c r="A8" t="inlineStr">
        <is>
          <t>GuwRqNESB6rjuWJa8YsJzoc9WinvWiti7bz3gqUqpump</t>
        </is>
      </c>
      <c r="B8" t="inlineStr">
        <is>
          <t>Lotus</t>
        </is>
      </c>
      <c r="C8" t="n">
        <v>0</v>
      </c>
      <c r="D8" t="n">
        <v>10.54</v>
      </c>
      <c r="E8" t="n">
        <v>1.48</v>
      </c>
      <c r="F8" t="n">
        <v>7.12</v>
      </c>
      <c r="G8" t="n">
        <v>17.66</v>
      </c>
      <c r="H8" t="n">
        <v>2</v>
      </c>
      <c r="I8" t="n">
        <v>2</v>
      </c>
      <c r="J8" t="n">
        <v>-1</v>
      </c>
      <c r="K8" t="n">
        <v>-1</v>
      </c>
      <c r="L8">
        <f>HYPERLINK("https://www.defined.fi/sol/GuwRqNESB6rjuWJa8YsJzoc9WinvWiti7bz3gqUqpump?maker=65mY5Ha1uq1sRTrFVkyHMKEkhqTispdFvcNr9LfEvTDH","https://www.defined.fi/sol/GuwRqNESB6rjuWJa8YsJzoc9WinvWiti7bz3gqUqpump?maker=65mY5Ha1uq1sRTrFVkyHMKEkhqTispdFvcNr9LfEvTDH")</f>
        <v/>
      </c>
      <c r="M8">
        <f>HYPERLINK("https://dexscreener.com/solana/GuwRqNESB6rjuWJa8YsJzoc9WinvWiti7bz3gqUqpump?maker=65mY5Ha1uq1sRTrFVkyHMKEkhqTispdFvcNr9LfEvTDH","https://dexscreener.com/solana/GuwRqNESB6rjuWJa8YsJzoc9WinvWiti7bz3gqUqpump?maker=65mY5Ha1uq1sRTrFVkyHMKEkhqTispdFvcNr9LfEvTDH")</f>
        <v/>
      </c>
    </row>
    <row r="9">
      <c r="A9" t="inlineStr">
        <is>
          <t>KBFs8Zb1V1tT9x7Ba3AWQo8jSNyL6GLuXjBx6kHpump</t>
        </is>
      </c>
      <c r="B9" t="inlineStr">
        <is>
          <t>$HIVE</t>
        </is>
      </c>
      <c r="C9" t="n">
        <v>0</v>
      </c>
      <c r="D9" t="n">
        <v>-3.05</v>
      </c>
      <c r="E9" t="n">
        <v>-0.78</v>
      </c>
      <c r="F9" t="n">
        <v>3.9</v>
      </c>
      <c r="G9" t="n">
        <v>0.849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HYPERLINK("https://www.defined.fi/sol/KBFs8Zb1V1tT9x7Ba3AWQo8jSNyL6GLuXjBx6kHpump?maker=65mY5Ha1uq1sRTrFVkyHMKEkhqTispdFvcNr9LfEvTDH","https://www.defined.fi/sol/KBFs8Zb1V1tT9x7Ba3AWQo8jSNyL6GLuXjBx6kHpump?maker=65mY5Ha1uq1sRTrFVkyHMKEkhqTispdFvcNr9LfEvTDH")</f>
        <v/>
      </c>
      <c r="M9">
        <f>HYPERLINK("https://dexscreener.com/solana/KBFs8Zb1V1tT9x7Ba3AWQo8jSNyL6GLuXjBx6kHpump?maker=65mY5Ha1uq1sRTrFVkyHMKEkhqTispdFvcNr9LfEvTDH","https://dexscreener.com/solana/KBFs8Zb1V1tT9x7Ba3AWQo8jSNyL6GLuXjBx6kHpump?maker=65mY5Ha1uq1sRTrFVkyHMKEkhqTispdFvcNr9LfEvTDH")</f>
        <v/>
      </c>
    </row>
    <row r="10">
      <c r="A10" t="inlineStr">
        <is>
          <t>AgHg9Q1s9aUhU7YNMH7c5pvCghFVSFcnCEJ4ePKjrDZg</t>
        </is>
      </c>
      <c r="B10" t="inlineStr">
        <is>
          <t>Thebes</t>
        </is>
      </c>
      <c r="C10" t="n">
        <v>0</v>
      </c>
      <c r="D10" t="n">
        <v>26.2</v>
      </c>
      <c r="E10" t="n">
        <v>4.93</v>
      </c>
      <c r="F10" t="n">
        <v>6.6</v>
      </c>
      <c r="G10" t="n">
        <v>31.52</v>
      </c>
      <c r="H10" t="n">
        <v>4</v>
      </c>
      <c r="I10" t="n">
        <v>4</v>
      </c>
      <c r="J10" t="n">
        <v>-1</v>
      </c>
      <c r="K10" t="n">
        <v>-1</v>
      </c>
      <c r="L10">
        <f>HYPERLINK("https://www.defined.fi/sol/AgHg9Q1s9aUhU7YNMH7c5pvCghFVSFcnCEJ4ePKjrDZg?maker=65mY5Ha1uq1sRTrFVkyHMKEkhqTispdFvcNr9LfEvTDH","https://www.defined.fi/sol/AgHg9Q1s9aUhU7YNMH7c5pvCghFVSFcnCEJ4ePKjrDZg?maker=65mY5Ha1uq1sRTrFVkyHMKEkhqTispdFvcNr9LfEvTDH")</f>
        <v/>
      </c>
      <c r="M10">
        <f>HYPERLINK("https://dexscreener.com/solana/AgHg9Q1s9aUhU7YNMH7c5pvCghFVSFcnCEJ4ePKjrDZg?maker=65mY5Ha1uq1sRTrFVkyHMKEkhqTispdFvcNr9LfEvTDH","https://dexscreener.com/solana/AgHg9Q1s9aUhU7YNMH7c5pvCghFVSFcnCEJ4ePKjrDZg?maker=65mY5Ha1uq1sRTrFVkyHMKEkhqTispdFvcNr9LfEvTDH")</f>
        <v/>
      </c>
    </row>
    <row r="11">
      <c r="A11" t="inlineStr">
        <is>
          <t>75dh1aVyE88DiDDqN396Lkbcf4Kxj2KNGJRCTkcUpump</t>
        </is>
      </c>
      <c r="B11" t="inlineStr">
        <is>
          <t>JANUS</t>
        </is>
      </c>
      <c r="C11" t="n">
        <v>0</v>
      </c>
      <c r="D11" t="n">
        <v>-5.43</v>
      </c>
      <c r="E11" t="n">
        <v>-0.48</v>
      </c>
      <c r="F11" t="n">
        <v>11.22</v>
      </c>
      <c r="G11" t="n">
        <v>5.79</v>
      </c>
      <c r="H11" t="n">
        <v>2</v>
      </c>
      <c r="I11" t="n">
        <v>1</v>
      </c>
      <c r="J11" t="n">
        <v>-1</v>
      </c>
      <c r="K11" t="n">
        <v>-1</v>
      </c>
      <c r="L11">
        <f>HYPERLINK("https://www.defined.fi/sol/75dh1aVyE88DiDDqN396Lkbcf4Kxj2KNGJRCTkcUpump?maker=65mY5Ha1uq1sRTrFVkyHMKEkhqTispdFvcNr9LfEvTDH","https://www.defined.fi/sol/75dh1aVyE88DiDDqN396Lkbcf4Kxj2KNGJRCTkcUpump?maker=65mY5Ha1uq1sRTrFVkyHMKEkhqTispdFvcNr9LfEvTDH")</f>
        <v/>
      </c>
      <c r="M11">
        <f>HYPERLINK("https://dexscreener.com/solana/75dh1aVyE88DiDDqN396Lkbcf4Kxj2KNGJRCTkcUpump?maker=65mY5Ha1uq1sRTrFVkyHMKEkhqTispdFvcNr9LfEvTDH","https://dexscreener.com/solana/75dh1aVyE88DiDDqN396Lkbcf4Kxj2KNGJRCTkcUpump?maker=65mY5Ha1uq1sRTrFVkyHMKEkhqTispdFvcNr9LfEvTDH")</f>
        <v/>
      </c>
    </row>
    <row r="12">
      <c r="A12" t="inlineStr">
        <is>
          <t>D57CP6MA7G5idNmxAuigU6W8uPeiGvDVuuwh4z2ypump</t>
        </is>
      </c>
      <c r="B12" t="inlineStr">
        <is>
          <t>LOOM</t>
        </is>
      </c>
      <c r="C12" t="n">
        <v>0</v>
      </c>
      <c r="D12" t="n">
        <v>5.41</v>
      </c>
      <c r="E12" t="n">
        <v>0.2</v>
      </c>
      <c r="F12" t="n">
        <v>25.09</v>
      </c>
      <c r="G12" t="n">
        <v>31.86</v>
      </c>
      <c r="H12" t="n">
        <v>5</v>
      </c>
      <c r="I12" t="n">
        <v>3</v>
      </c>
      <c r="J12" t="n">
        <v>-1</v>
      </c>
      <c r="K12" t="n">
        <v>-1</v>
      </c>
      <c r="L12">
        <f>HYPERLINK("https://www.defined.fi/sol/D57CP6MA7G5idNmxAuigU6W8uPeiGvDVuuwh4z2ypump?maker=65mY5Ha1uq1sRTrFVkyHMKEkhqTispdFvcNr9LfEvTDH","https://www.defined.fi/sol/D57CP6MA7G5idNmxAuigU6W8uPeiGvDVuuwh4z2ypump?maker=65mY5Ha1uq1sRTrFVkyHMKEkhqTispdFvcNr9LfEvTDH")</f>
        <v/>
      </c>
      <c r="M12">
        <f>HYPERLINK("https://dexscreener.com/solana/D57CP6MA7G5idNmxAuigU6W8uPeiGvDVuuwh4z2ypump?maker=65mY5Ha1uq1sRTrFVkyHMKEkhqTispdFvcNr9LfEvTDH","https://dexscreener.com/solana/D57CP6MA7G5idNmxAuigU6W8uPeiGvDVuuwh4z2ypump?maker=65mY5Ha1uq1sRTrFVkyHMKEkhqTispdFvcNr9LfEvTDH")</f>
        <v/>
      </c>
    </row>
    <row r="13">
      <c r="A13" t="inlineStr">
        <is>
          <t>PD11M8MB8qQUAiWzyEK4JwfS8rt7Set6av6a5JYpump</t>
        </is>
      </c>
      <c r="B13" t="inlineStr">
        <is>
          <t>AICRYNODE</t>
        </is>
      </c>
      <c r="C13" t="n">
        <v>1</v>
      </c>
      <c r="D13" t="n">
        <v>-9.470000000000001</v>
      </c>
      <c r="E13" t="n">
        <v>-0.4</v>
      </c>
      <c r="F13" t="n">
        <v>28.72</v>
      </c>
      <c r="G13" t="n">
        <v>14.25</v>
      </c>
      <c r="H13" t="n">
        <v>9</v>
      </c>
      <c r="I13" t="n">
        <v>6</v>
      </c>
      <c r="J13" t="n">
        <v>-1</v>
      </c>
      <c r="K13" t="n">
        <v>-1</v>
      </c>
      <c r="L13">
        <f>HYPERLINK("https://www.defined.fi/sol/PD11M8MB8qQUAiWzyEK4JwfS8rt7Set6av6a5JYpump?maker=65mY5Ha1uq1sRTrFVkyHMKEkhqTispdFvcNr9LfEvTDH","https://www.defined.fi/sol/PD11M8MB8qQUAiWzyEK4JwfS8rt7Set6av6a5JYpump?maker=65mY5Ha1uq1sRTrFVkyHMKEkhqTispdFvcNr9LfEvTDH")</f>
        <v/>
      </c>
      <c r="M13">
        <f>HYPERLINK("https://dexscreener.com/solana/PD11M8MB8qQUAiWzyEK4JwfS8rt7Set6av6a5JYpump?maker=65mY5Ha1uq1sRTrFVkyHMKEkhqTispdFvcNr9LfEvTDH","https://dexscreener.com/solana/PD11M8MB8qQUAiWzyEK4JwfS8rt7Set6av6a5JYpump?maker=65mY5Ha1uq1sRTrFVkyHMKEkhqTispdFvcNr9LfEvTDH")</f>
        <v/>
      </c>
    </row>
    <row r="14">
      <c r="A14" t="inlineStr">
        <is>
          <t>GbwanZf6fp47iEK2HrmFQWC5XHzy3G1dnXrS3BJYpump</t>
        </is>
      </c>
      <c r="B14" t="inlineStr">
        <is>
          <t>HWPW</t>
        </is>
      </c>
      <c r="C14" t="n">
        <v>1</v>
      </c>
      <c r="D14" t="n">
        <v>-1.42</v>
      </c>
      <c r="E14" t="n">
        <v>-0.33</v>
      </c>
      <c r="F14" t="n">
        <v>4.29</v>
      </c>
      <c r="G14" t="n">
        <v>2.88</v>
      </c>
      <c r="H14" t="n">
        <v>2</v>
      </c>
      <c r="I14" t="n">
        <v>1</v>
      </c>
      <c r="J14" t="n">
        <v>-1</v>
      </c>
      <c r="K14" t="n">
        <v>-1</v>
      </c>
      <c r="L14">
        <f>HYPERLINK("https://www.defined.fi/sol/GbwanZf6fp47iEK2HrmFQWC5XHzy3G1dnXrS3BJYpump?maker=65mY5Ha1uq1sRTrFVkyHMKEkhqTispdFvcNr9LfEvTDH","https://www.defined.fi/sol/GbwanZf6fp47iEK2HrmFQWC5XHzy3G1dnXrS3BJYpump?maker=65mY5Ha1uq1sRTrFVkyHMKEkhqTispdFvcNr9LfEvTDH")</f>
        <v/>
      </c>
      <c r="M14">
        <f>HYPERLINK("https://dexscreener.com/solana/GbwanZf6fp47iEK2HrmFQWC5XHzy3G1dnXrS3BJYpump?maker=65mY5Ha1uq1sRTrFVkyHMKEkhqTispdFvcNr9LfEvTDH","https://dexscreener.com/solana/GbwanZf6fp47iEK2HrmFQWC5XHzy3G1dnXrS3BJYpump?maker=65mY5Ha1uq1sRTrFVkyHMKEkhqTispdFvcNr9LfEvTDH")</f>
        <v/>
      </c>
    </row>
    <row r="15">
      <c r="A15" t="inlineStr">
        <is>
          <t>DKqgvmBZtBeJqKpPear1WdECALpiSi2Kd4GUfCEYpump</t>
        </is>
      </c>
      <c r="B15" t="inlineStr">
        <is>
          <t>$SCOOP</t>
        </is>
      </c>
      <c r="C15" t="n">
        <v>1</v>
      </c>
      <c r="D15" t="n">
        <v>-2.09</v>
      </c>
      <c r="E15" t="n">
        <v>-0.53</v>
      </c>
      <c r="F15" t="n">
        <v>3.93</v>
      </c>
      <c r="G15" t="n">
        <v>1.05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HYPERLINK("https://www.defined.fi/sol/DKqgvmBZtBeJqKpPear1WdECALpiSi2Kd4GUfCEYpump?maker=65mY5Ha1uq1sRTrFVkyHMKEkhqTispdFvcNr9LfEvTDH","https://www.defined.fi/sol/DKqgvmBZtBeJqKpPear1WdECALpiSi2Kd4GUfCEYpump?maker=65mY5Ha1uq1sRTrFVkyHMKEkhqTispdFvcNr9LfEvTDH")</f>
        <v/>
      </c>
      <c r="M15">
        <f>HYPERLINK("https://dexscreener.com/solana/DKqgvmBZtBeJqKpPear1WdECALpiSi2Kd4GUfCEYpump?maker=65mY5Ha1uq1sRTrFVkyHMKEkhqTispdFvcNr9LfEvTDH","https://dexscreener.com/solana/DKqgvmBZtBeJqKpPear1WdECALpiSi2Kd4GUfCEYpump?maker=65mY5Ha1uq1sRTrFVkyHMKEkhqTispdFvcNr9LfEvTDH")</f>
        <v/>
      </c>
    </row>
    <row r="16">
      <c r="A16" t="inlineStr">
        <is>
          <t>CLmkmdeeDqZRciDPrpVS8JtFj2g1hh8U4XQmQishpump</t>
        </is>
      </c>
      <c r="B16" t="inlineStr">
        <is>
          <t>GASPODE</t>
        </is>
      </c>
      <c r="C16" t="n">
        <v>1</v>
      </c>
      <c r="D16" t="n">
        <v>-1.2</v>
      </c>
      <c r="E16" t="n">
        <v>-0.31</v>
      </c>
      <c r="F16" t="n">
        <v>3.88</v>
      </c>
      <c r="G16" t="n">
        <v>2.68</v>
      </c>
      <c r="H16" t="n">
        <v>3</v>
      </c>
      <c r="I16" t="n">
        <v>1</v>
      </c>
      <c r="J16" t="n">
        <v>-1</v>
      </c>
      <c r="K16" t="n">
        <v>-1</v>
      </c>
      <c r="L16">
        <f>HYPERLINK("https://www.defined.fi/sol/CLmkmdeeDqZRciDPrpVS8JtFj2g1hh8U4XQmQishpump?maker=65mY5Ha1uq1sRTrFVkyHMKEkhqTispdFvcNr9LfEvTDH","https://www.defined.fi/sol/CLmkmdeeDqZRciDPrpVS8JtFj2g1hh8U4XQmQishpump?maker=65mY5Ha1uq1sRTrFVkyHMKEkhqTispdFvcNr9LfEvTDH")</f>
        <v/>
      </c>
      <c r="M16">
        <f>HYPERLINK("https://dexscreener.com/solana/CLmkmdeeDqZRciDPrpVS8JtFj2g1hh8U4XQmQishpump?maker=65mY5Ha1uq1sRTrFVkyHMKEkhqTispdFvcNr9LfEvTDH","https://dexscreener.com/solana/CLmkmdeeDqZRciDPrpVS8JtFj2g1hh8U4XQmQishpump?maker=65mY5Ha1uq1sRTrFVkyHMKEkhqTispdFvcNr9LfEvTDH")</f>
        <v/>
      </c>
    </row>
    <row r="17">
      <c r="A17" t="inlineStr">
        <is>
          <t>CPx6vEEAsk4NTLau19LC2KqdDwvs2DAwnjEYUL6ypump</t>
        </is>
      </c>
      <c r="B17" t="inlineStr">
        <is>
          <t>tDOG</t>
        </is>
      </c>
      <c r="C17" t="n">
        <v>1</v>
      </c>
      <c r="D17" t="n">
        <v>-1.18</v>
      </c>
      <c r="E17" t="n">
        <v>-0.71</v>
      </c>
      <c r="F17" t="n">
        <v>1.65</v>
      </c>
      <c r="G17" t="n">
        <v>0.471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HYPERLINK("https://www.defined.fi/sol/CPx6vEEAsk4NTLau19LC2KqdDwvs2DAwnjEYUL6ypump?maker=65mY5Ha1uq1sRTrFVkyHMKEkhqTispdFvcNr9LfEvTDH","https://www.defined.fi/sol/CPx6vEEAsk4NTLau19LC2KqdDwvs2DAwnjEYUL6ypump?maker=65mY5Ha1uq1sRTrFVkyHMKEkhqTispdFvcNr9LfEvTDH")</f>
        <v/>
      </c>
      <c r="M17">
        <f>HYPERLINK("https://dexscreener.com/solana/CPx6vEEAsk4NTLau19LC2KqdDwvs2DAwnjEYUL6ypump?maker=65mY5Ha1uq1sRTrFVkyHMKEkhqTispdFvcNr9LfEvTDH","https://dexscreener.com/solana/CPx6vEEAsk4NTLau19LC2KqdDwvs2DAwnjEYUL6ypump?maker=65mY5Ha1uq1sRTrFVkyHMKEkhqTispdFvcNr9LfEvTDH")</f>
        <v/>
      </c>
    </row>
    <row r="18">
      <c r="A18" t="inlineStr">
        <is>
          <t>ETZDTrZp1tWSTPHf22cyUXiv5xGzXuBFEwJAsE8ypump</t>
        </is>
      </c>
      <c r="B18" t="inlineStr">
        <is>
          <t>xcog</t>
        </is>
      </c>
      <c r="C18" t="n">
        <v>1</v>
      </c>
      <c r="D18" t="n">
        <v>24.34</v>
      </c>
      <c r="E18" t="n">
        <v>6.03</v>
      </c>
      <c r="F18" t="n">
        <v>4.17</v>
      </c>
      <c r="G18" t="n">
        <v>28.37</v>
      </c>
      <c r="H18" t="n">
        <v>2</v>
      </c>
      <c r="I18" t="n">
        <v>7</v>
      </c>
      <c r="J18" t="n">
        <v>-1</v>
      </c>
      <c r="K18" t="n">
        <v>-1</v>
      </c>
      <c r="L18">
        <f>HYPERLINK("https://www.defined.fi/sol/ETZDTrZp1tWSTPHf22cyUXiv5xGzXuBFEwJAsE8ypump?maker=65mY5Ha1uq1sRTrFVkyHMKEkhqTispdFvcNr9LfEvTDH","https://www.defined.fi/sol/ETZDTrZp1tWSTPHf22cyUXiv5xGzXuBFEwJAsE8ypump?maker=65mY5Ha1uq1sRTrFVkyHMKEkhqTispdFvcNr9LfEvTDH")</f>
        <v/>
      </c>
      <c r="M18">
        <f>HYPERLINK("https://dexscreener.com/solana/ETZDTrZp1tWSTPHf22cyUXiv5xGzXuBFEwJAsE8ypump?maker=65mY5Ha1uq1sRTrFVkyHMKEkhqTispdFvcNr9LfEvTDH","https://dexscreener.com/solana/ETZDTrZp1tWSTPHf22cyUXiv5xGzXuBFEwJAsE8ypump?maker=65mY5Ha1uq1sRTrFVkyHMKEkhqTispdFvcNr9LfEvTDH")</f>
        <v/>
      </c>
    </row>
    <row r="19">
      <c r="A19" t="inlineStr">
        <is>
          <t>CekE2jcGFDMGtYXhAikas1nfWeYuSP1FgHepuh1epump</t>
        </is>
      </c>
      <c r="B19" t="inlineStr">
        <is>
          <t>$BORG</t>
        </is>
      </c>
      <c r="C19" t="n">
        <v>1</v>
      </c>
      <c r="D19" t="n">
        <v>7.77</v>
      </c>
      <c r="E19" t="n">
        <v>4.95</v>
      </c>
      <c r="F19" t="n">
        <v>1.57</v>
      </c>
      <c r="G19" t="n">
        <v>9.35</v>
      </c>
      <c r="H19" t="n">
        <v>2</v>
      </c>
      <c r="I19" t="n">
        <v>1</v>
      </c>
      <c r="J19" t="n">
        <v>-1</v>
      </c>
      <c r="K19" t="n">
        <v>-1</v>
      </c>
      <c r="L19">
        <f>HYPERLINK("https://www.defined.fi/sol/CekE2jcGFDMGtYXhAikas1nfWeYuSP1FgHepuh1epump?maker=65mY5Ha1uq1sRTrFVkyHMKEkhqTispdFvcNr9LfEvTDH","https://www.defined.fi/sol/CekE2jcGFDMGtYXhAikas1nfWeYuSP1FgHepuh1epump?maker=65mY5Ha1uq1sRTrFVkyHMKEkhqTispdFvcNr9LfEvTDH")</f>
        <v/>
      </c>
      <c r="M19">
        <f>HYPERLINK("https://dexscreener.com/solana/CekE2jcGFDMGtYXhAikas1nfWeYuSP1FgHepuh1epump?maker=65mY5Ha1uq1sRTrFVkyHMKEkhqTispdFvcNr9LfEvTDH","https://dexscreener.com/solana/CekE2jcGFDMGtYXhAikas1nfWeYuSP1FgHepuh1epump?maker=65mY5Ha1uq1sRTrFVkyHMKEkhqTispdFvcNr9LfEvTDH")</f>
        <v/>
      </c>
    </row>
    <row r="20">
      <c r="A20" t="inlineStr">
        <is>
          <t>EVgPUtiE6Fg7T6RY16ACmydX7uucpCaqsK3es3u2pump</t>
        </is>
      </c>
      <c r="B20" t="inlineStr">
        <is>
          <t>bhole</t>
        </is>
      </c>
      <c r="C20" t="n">
        <v>2</v>
      </c>
      <c r="D20" t="n">
        <v>0.089</v>
      </c>
      <c r="E20" t="n">
        <v>0.12</v>
      </c>
      <c r="F20" t="n">
        <v>0.775</v>
      </c>
      <c r="G20" t="n">
        <v>0.864</v>
      </c>
      <c r="H20" t="n">
        <v>1</v>
      </c>
      <c r="I20" t="n">
        <v>1</v>
      </c>
      <c r="J20" t="n">
        <v>-1</v>
      </c>
      <c r="K20" t="n">
        <v>-1</v>
      </c>
      <c r="L20">
        <f>HYPERLINK("https://www.defined.fi/sol/EVgPUtiE6Fg7T6RY16ACmydX7uucpCaqsK3es3u2pump?maker=65mY5Ha1uq1sRTrFVkyHMKEkhqTispdFvcNr9LfEvTDH","https://www.defined.fi/sol/EVgPUtiE6Fg7T6RY16ACmydX7uucpCaqsK3es3u2pump?maker=65mY5Ha1uq1sRTrFVkyHMKEkhqTispdFvcNr9LfEvTDH")</f>
        <v/>
      </c>
      <c r="M20">
        <f>HYPERLINK("https://dexscreener.com/solana/EVgPUtiE6Fg7T6RY16ACmydX7uucpCaqsK3es3u2pump?maker=65mY5Ha1uq1sRTrFVkyHMKEkhqTispdFvcNr9LfEvTDH","https://dexscreener.com/solana/EVgPUtiE6Fg7T6RY16ACmydX7uucpCaqsK3es3u2pump?maker=65mY5Ha1uq1sRTrFVkyHMKEkhqTispdFvcNr9LfEvTDH")</f>
        <v/>
      </c>
    </row>
    <row r="21">
      <c r="A21" t="inlineStr">
        <is>
          <t>7WMh8NGrjgqQGUF8UX6GRwAAAfVJ57EvgzvDsgEmpump</t>
        </is>
      </c>
      <c r="B21" t="inlineStr">
        <is>
          <t>teno</t>
        </is>
      </c>
      <c r="C21" t="n">
        <v>2</v>
      </c>
      <c r="D21" t="n">
        <v>0.578</v>
      </c>
      <c r="E21" t="n">
        <v>0.22</v>
      </c>
      <c r="F21" t="n">
        <v>2.63</v>
      </c>
      <c r="G21" t="n">
        <v>3.2</v>
      </c>
      <c r="H21" t="n">
        <v>2</v>
      </c>
      <c r="I21" t="n">
        <v>1</v>
      </c>
      <c r="J21" t="n">
        <v>-1</v>
      </c>
      <c r="K21" t="n">
        <v>-1</v>
      </c>
      <c r="L21">
        <f>HYPERLINK("https://www.defined.fi/sol/7WMh8NGrjgqQGUF8UX6GRwAAAfVJ57EvgzvDsgEmpump?maker=65mY5Ha1uq1sRTrFVkyHMKEkhqTispdFvcNr9LfEvTDH","https://www.defined.fi/sol/7WMh8NGrjgqQGUF8UX6GRwAAAfVJ57EvgzvDsgEmpump?maker=65mY5Ha1uq1sRTrFVkyHMKEkhqTispdFvcNr9LfEvTDH")</f>
        <v/>
      </c>
      <c r="M21">
        <f>HYPERLINK("https://dexscreener.com/solana/7WMh8NGrjgqQGUF8UX6GRwAAAfVJ57EvgzvDsgEmpump?maker=65mY5Ha1uq1sRTrFVkyHMKEkhqTispdFvcNr9LfEvTDH","https://dexscreener.com/solana/7WMh8NGrjgqQGUF8UX6GRwAAAfVJ57EvgzvDsgEmpump?maker=65mY5Ha1uq1sRTrFVkyHMKEkhqTispdFvcNr9LfEvTDH")</f>
        <v/>
      </c>
    </row>
    <row r="22">
      <c r="A22" t="inlineStr">
        <is>
          <t>FGSheu4NuiGqf8zjP9Na5BtdQTmd1SzfcdYZAHHNpump</t>
        </is>
      </c>
      <c r="B22" t="inlineStr">
        <is>
          <t>FDLZ</t>
        </is>
      </c>
      <c r="C22" t="n">
        <v>2</v>
      </c>
      <c r="D22" t="n">
        <v>-0.019</v>
      </c>
      <c r="E22" t="n">
        <v>-0.01</v>
      </c>
      <c r="F22" t="n">
        <v>1.56</v>
      </c>
      <c r="G22" t="n">
        <v>1.54</v>
      </c>
      <c r="H22" t="n">
        <v>1</v>
      </c>
      <c r="I22" t="n">
        <v>1</v>
      </c>
      <c r="J22" t="n">
        <v>-1</v>
      </c>
      <c r="K22" t="n">
        <v>-1</v>
      </c>
      <c r="L22">
        <f>HYPERLINK("https://www.defined.fi/sol/FGSheu4NuiGqf8zjP9Na5BtdQTmd1SzfcdYZAHHNpump?maker=65mY5Ha1uq1sRTrFVkyHMKEkhqTispdFvcNr9LfEvTDH","https://www.defined.fi/sol/FGSheu4NuiGqf8zjP9Na5BtdQTmd1SzfcdYZAHHNpump?maker=65mY5Ha1uq1sRTrFVkyHMKEkhqTispdFvcNr9LfEvTDH")</f>
        <v/>
      </c>
      <c r="M22">
        <f>HYPERLINK("https://dexscreener.com/solana/FGSheu4NuiGqf8zjP9Na5BtdQTmd1SzfcdYZAHHNpump?maker=65mY5Ha1uq1sRTrFVkyHMKEkhqTispdFvcNr9LfEvTDH","https://dexscreener.com/solana/FGSheu4NuiGqf8zjP9Na5BtdQTmd1SzfcdYZAHHNpump?maker=65mY5Ha1uq1sRTrFVkyHMKEkhqTispdFvcNr9LfEvTDH")</f>
        <v/>
      </c>
    </row>
    <row r="23">
      <c r="A23" t="inlineStr">
        <is>
          <t>AXgfmnMwnkbfMdpXqXMn6oJCQ7sQKvX2PmkXfJSRpump</t>
        </is>
      </c>
      <c r="B23" t="inlineStr">
        <is>
          <t>YUD</t>
        </is>
      </c>
      <c r="C23" t="n">
        <v>2</v>
      </c>
      <c r="D23" t="n">
        <v>-0.307</v>
      </c>
      <c r="E23" t="n">
        <v>-0.17</v>
      </c>
      <c r="F23" t="n">
        <v>1.86</v>
      </c>
      <c r="G23" t="n">
        <v>1.56</v>
      </c>
      <c r="H23" t="n">
        <v>1</v>
      </c>
      <c r="I23" t="n">
        <v>1</v>
      </c>
      <c r="J23" t="n">
        <v>-1</v>
      </c>
      <c r="K23" t="n">
        <v>-1</v>
      </c>
      <c r="L23">
        <f>HYPERLINK("https://www.defined.fi/sol/AXgfmnMwnkbfMdpXqXMn6oJCQ7sQKvX2PmkXfJSRpump?maker=65mY5Ha1uq1sRTrFVkyHMKEkhqTispdFvcNr9LfEvTDH","https://www.defined.fi/sol/AXgfmnMwnkbfMdpXqXMn6oJCQ7sQKvX2PmkXfJSRpump?maker=65mY5Ha1uq1sRTrFVkyHMKEkhqTispdFvcNr9LfEvTDH")</f>
        <v/>
      </c>
      <c r="M23">
        <f>HYPERLINK("https://dexscreener.com/solana/AXgfmnMwnkbfMdpXqXMn6oJCQ7sQKvX2PmkXfJSRpump?maker=65mY5Ha1uq1sRTrFVkyHMKEkhqTispdFvcNr9LfEvTDH","https://dexscreener.com/solana/AXgfmnMwnkbfMdpXqXMn6oJCQ7sQKvX2PmkXfJSRpump?maker=65mY5Ha1uq1sRTrFVkyHMKEkhqTispdFvcNr9LfEvTDH")</f>
        <v/>
      </c>
    </row>
    <row r="24">
      <c r="A24" t="inlineStr">
        <is>
          <t>6NKqYaVGC7H5cyKekgPMeHrb1REEXGEeBcpxqWc2g8nc</t>
        </is>
      </c>
      <c r="B24" t="inlineStr">
        <is>
          <t>FELY</t>
        </is>
      </c>
      <c r="C24" t="n">
        <v>2</v>
      </c>
      <c r="D24" t="n">
        <v>0</v>
      </c>
      <c r="E24" t="n">
        <v>0</v>
      </c>
      <c r="F24" t="n">
        <v>0</v>
      </c>
      <c r="G24" t="n">
        <v>0</v>
      </c>
      <c r="H24" t="n">
        <v>0</v>
      </c>
      <c r="I24" t="n">
        <v>0</v>
      </c>
      <c r="J24" t="n">
        <v>-1</v>
      </c>
      <c r="K24" t="n">
        <v>-1</v>
      </c>
      <c r="L24">
        <f>HYPERLINK("https://www.defined.fi/sol/6NKqYaVGC7H5cyKekgPMeHrb1REEXGEeBcpxqWc2g8nc?maker=65mY5Ha1uq1sRTrFVkyHMKEkhqTispdFvcNr9LfEvTDH","https://www.defined.fi/sol/6NKqYaVGC7H5cyKekgPMeHrb1REEXGEeBcpxqWc2g8nc?maker=65mY5Ha1uq1sRTrFVkyHMKEkhqTispdFvcNr9LfEvTDH")</f>
        <v/>
      </c>
      <c r="M24">
        <f>HYPERLINK("https://dexscreener.com/solana/6NKqYaVGC7H5cyKekgPMeHrb1REEXGEeBcpxqWc2g8nc?maker=65mY5Ha1uq1sRTrFVkyHMKEkhqTispdFvcNr9LfEvTDH","https://dexscreener.com/solana/6NKqYaVGC7H5cyKekgPMeHrb1REEXGEeBcpxqWc2g8nc?maker=65mY5Ha1uq1sRTrFVkyHMKEkhqTispdFvcNr9LfEvTDH")</f>
        <v/>
      </c>
    </row>
    <row r="25">
      <c r="A25" t="inlineStr">
        <is>
          <t>3TCoCK7xYK7jSB6S84uvYpJXQrJXSUMCQ1cXtRgepump</t>
        </is>
      </c>
      <c r="B25" t="inlineStr">
        <is>
          <t>karen</t>
        </is>
      </c>
      <c r="C25" t="n">
        <v>2</v>
      </c>
      <c r="D25" t="n">
        <v>-0.612</v>
      </c>
      <c r="E25" t="n">
        <v>-0.53</v>
      </c>
      <c r="F25" t="n">
        <v>1.15</v>
      </c>
      <c r="G25" t="n">
        <v>0.537</v>
      </c>
      <c r="H25" t="n">
        <v>1</v>
      </c>
      <c r="I25" t="n">
        <v>1</v>
      </c>
      <c r="J25" t="n">
        <v>-1</v>
      </c>
      <c r="K25" t="n">
        <v>-1</v>
      </c>
      <c r="L25">
        <f>HYPERLINK("https://www.defined.fi/sol/3TCoCK7xYK7jSB6S84uvYpJXQrJXSUMCQ1cXtRgepump?maker=65mY5Ha1uq1sRTrFVkyHMKEkhqTispdFvcNr9LfEvTDH","https://www.defined.fi/sol/3TCoCK7xYK7jSB6S84uvYpJXQrJXSUMCQ1cXtRgepump?maker=65mY5Ha1uq1sRTrFVkyHMKEkhqTispdFvcNr9LfEvTDH")</f>
        <v/>
      </c>
      <c r="M25">
        <f>HYPERLINK("https://dexscreener.com/solana/3TCoCK7xYK7jSB6S84uvYpJXQrJXSUMCQ1cXtRgepump?maker=65mY5Ha1uq1sRTrFVkyHMKEkhqTispdFvcNr9LfEvTDH","https://dexscreener.com/solana/3TCoCK7xYK7jSB6S84uvYpJXQrJXSUMCQ1cXtRgepump?maker=65mY5Ha1uq1sRTrFVkyHMKEkhqTispdFvcNr9LfEvTDH")</f>
        <v/>
      </c>
    </row>
    <row r="26">
      <c r="A26" t="inlineStr">
        <is>
          <t>F5hisWWogHq8DHtF6491agcyZQ7KG1ZBXE3Hc52Fpump</t>
        </is>
      </c>
      <c r="B26" t="inlineStr">
        <is>
          <t>BOG</t>
        </is>
      </c>
      <c r="C26" t="n">
        <v>2</v>
      </c>
      <c r="D26" t="n">
        <v>-0.463</v>
      </c>
      <c r="E26" t="n">
        <v>-0.16</v>
      </c>
      <c r="F26" t="n">
        <v>2.93</v>
      </c>
      <c r="G26" t="n">
        <v>2.46</v>
      </c>
      <c r="H26" t="n">
        <v>3</v>
      </c>
      <c r="I26" t="n">
        <v>2</v>
      </c>
      <c r="J26" t="n">
        <v>-1</v>
      </c>
      <c r="K26" t="n">
        <v>-1</v>
      </c>
      <c r="L26">
        <f>HYPERLINK("https://www.defined.fi/sol/F5hisWWogHq8DHtF6491agcyZQ7KG1ZBXE3Hc52Fpump?maker=65mY5Ha1uq1sRTrFVkyHMKEkhqTispdFvcNr9LfEvTDH","https://www.defined.fi/sol/F5hisWWogHq8DHtF6491agcyZQ7KG1ZBXE3Hc52Fpump?maker=65mY5Ha1uq1sRTrFVkyHMKEkhqTispdFvcNr9LfEvTDH")</f>
        <v/>
      </c>
      <c r="M26">
        <f>HYPERLINK("https://dexscreener.com/solana/F5hisWWogHq8DHtF6491agcyZQ7KG1ZBXE3Hc52Fpump?maker=65mY5Ha1uq1sRTrFVkyHMKEkhqTispdFvcNr9LfEvTDH","https://dexscreener.com/solana/F5hisWWogHq8DHtF6491agcyZQ7KG1ZBXE3Hc52Fpump?maker=65mY5Ha1uq1sRTrFVkyHMKEkhqTispdFvcNr9LfEvTDH")</f>
        <v/>
      </c>
    </row>
    <row r="27">
      <c r="A27" t="inlineStr">
        <is>
          <t>5DAmtkPCQipf4JASgSLGgDiepPaZNe35iBSCyHZi3uR7</t>
        </is>
      </c>
      <c r="B27" t="inlineStr">
        <is>
          <t>PEPE</t>
        </is>
      </c>
      <c r="C27" t="n">
        <v>2</v>
      </c>
      <c r="D27" t="n">
        <v>-4.63</v>
      </c>
      <c r="E27" t="n">
        <v>-0.76</v>
      </c>
      <c r="F27" t="n">
        <v>6.14</v>
      </c>
      <c r="G27" t="n">
        <v>1.51</v>
      </c>
      <c r="H27" t="n">
        <v>2</v>
      </c>
      <c r="I27" t="n">
        <v>1</v>
      </c>
      <c r="J27" t="n">
        <v>-1</v>
      </c>
      <c r="K27" t="n">
        <v>-1</v>
      </c>
      <c r="L27">
        <f>HYPERLINK("https://www.defined.fi/sol/5DAmtkPCQipf4JASgSLGgDiepPaZNe35iBSCyHZi3uR7?maker=65mY5Ha1uq1sRTrFVkyHMKEkhqTispdFvcNr9LfEvTDH","https://www.defined.fi/sol/5DAmtkPCQipf4JASgSLGgDiepPaZNe35iBSCyHZi3uR7?maker=65mY5Ha1uq1sRTrFVkyHMKEkhqTispdFvcNr9LfEvTDH")</f>
        <v/>
      </c>
      <c r="M27">
        <f>HYPERLINK("https://dexscreener.com/solana/5DAmtkPCQipf4JASgSLGgDiepPaZNe35iBSCyHZi3uR7?maker=65mY5Ha1uq1sRTrFVkyHMKEkhqTispdFvcNr9LfEvTDH","https://dexscreener.com/solana/5DAmtkPCQipf4JASgSLGgDiepPaZNe35iBSCyHZi3uR7?maker=65mY5Ha1uq1sRTrFVkyHMKEkhqTispdFvcNr9LfEvTDH")</f>
        <v/>
      </c>
    </row>
    <row r="28">
      <c r="A28" t="inlineStr">
        <is>
          <t>JBSVUpKgYNHt4GLtNebQxTJmZgftTMWENQrziHtGpump</t>
        </is>
      </c>
      <c r="B28" t="inlineStr">
        <is>
          <t>Swarm</t>
        </is>
      </c>
      <c r="C28" t="n">
        <v>2</v>
      </c>
      <c r="D28" t="n">
        <v>3.04</v>
      </c>
      <c r="E28" t="n">
        <v>0.22</v>
      </c>
      <c r="F28" t="n">
        <v>13.88</v>
      </c>
      <c r="G28" t="n">
        <v>16.91</v>
      </c>
      <c r="H28" t="n">
        <v>9</v>
      </c>
      <c r="I28" t="n">
        <v>10</v>
      </c>
      <c r="J28" t="n">
        <v>-1</v>
      </c>
      <c r="K28" t="n">
        <v>-1</v>
      </c>
      <c r="L28">
        <f>HYPERLINK("https://www.defined.fi/sol/JBSVUpKgYNHt4GLtNebQxTJmZgftTMWENQrziHtGpump?maker=65mY5Ha1uq1sRTrFVkyHMKEkhqTispdFvcNr9LfEvTDH","https://www.defined.fi/sol/JBSVUpKgYNHt4GLtNebQxTJmZgftTMWENQrziHtGpump?maker=65mY5Ha1uq1sRTrFVkyHMKEkhqTispdFvcNr9LfEvTDH")</f>
        <v/>
      </c>
      <c r="M28">
        <f>HYPERLINK("https://dexscreener.com/solana/JBSVUpKgYNHt4GLtNebQxTJmZgftTMWENQrziHtGpump?maker=65mY5Ha1uq1sRTrFVkyHMKEkhqTispdFvcNr9LfEvTDH","https://dexscreener.com/solana/JBSVUpKgYNHt4GLtNebQxTJmZgftTMWENQrziHtGpump?maker=65mY5Ha1uq1sRTrFVkyHMKEkhqTispdFvcNr9LfEvTDH")</f>
        <v/>
      </c>
    </row>
    <row r="29">
      <c r="A29" t="inlineStr">
        <is>
          <t>2KgAN8nLAU74wjiyKi85m4ZT6Z9MtqrUTGfse8Xapump</t>
        </is>
      </c>
      <c r="B29" t="inlineStr">
        <is>
          <t>SHEGEN</t>
        </is>
      </c>
      <c r="C29" t="n">
        <v>2</v>
      </c>
      <c r="D29" t="n">
        <v>0.117</v>
      </c>
      <c r="E29" t="n">
        <v>0.03</v>
      </c>
      <c r="F29" t="n">
        <v>3.86</v>
      </c>
      <c r="G29" t="n">
        <v>3.98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HYPERLINK("https://www.defined.fi/sol/2KgAN8nLAU74wjiyKi85m4ZT6Z9MtqrUTGfse8Xapump?maker=65mY5Ha1uq1sRTrFVkyHMKEkhqTispdFvcNr9LfEvTDH","https://www.defined.fi/sol/2KgAN8nLAU74wjiyKi85m4ZT6Z9MtqrUTGfse8Xapump?maker=65mY5Ha1uq1sRTrFVkyHMKEkhqTispdFvcNr9LfEvTDH")</f>
        <v/>
      </c>
      <c r="M29">
        <f>HYPERLINK("https://dexscreener.com/solana/2KgAN8nLAU74wjiyKi85m4ZT6Z9MtqrUTGfse8Xapump?maker=65mY5Ha1uq1sRTrFVkyHMKEkhqTispdFvcNr9LfEvTDH","https://dexscreener.com/solana/2KgAN8nLAU74wjiyKi85m4ZT6Z9MtqrUTGfse8Xapump?maker=65mY5Ha1uq1sRTrFVkyHMKEkhqTispdFvcNr9LfEvTDH")</f>
        <v/>
      </c>
    </row>
    <row r="30">
      <c r="A30" t="inlineStr">
        <is>
          <t>275gHC7WqaeccZSHJ86mjPYzrKzmTVTXjWeHgttjpump</t>
        </is>
      </c>
      <c r="B30" t="inlineStr">
        <is>
          <t>atlas</t>
        </is>
      </c>
      <c r="C30" t="n">
        <v>2</v>
      </c>
      <c r="D30" t="n">
        <v>-1.56</v>
      </c>
      <c r="E30" t="n">
        <v>-0.35</v>
      </c>
      <c r="F30" t="n">
        <v>4.44</v>
      </c>
      <c r="G30" t="n">
        <v>2.88</v>
      </c>
      <c r="H30" t="n">
        <v>4</v>
      </c>
      <c r="I30" t="n">
        <v>2</v>
      </c>
      <c r="J30" t="n">
        <v>-1</v>
      </c>
      <c r="K30" t="n">
        <v>-1</v>
      </c>
      <c r="L30">
        <f>HYPERLINK("https://www.defined.fi/sol/275gHC7WqaeccZSHJ86mjPYzrKzmTVTXjWeHgttjpump?maker=65mY5Ha1uq1sRTrFVkyHMKEkhqTispdFvcNr9LfEvTDH","https://www.defined.fi/sol/275gHC7WqaeccZSHJ86mjPYzrKzmTVTXjWeHgttjpump?maker=65mY5Ha1uq1sRTrFVkyHMKEkhqTispdFvcNr9LfEvTDH")</f>
        <v/>
      </c>
      <c r="M30">
        <f>HYPERLINK("https://dexscreener.com/solana/275gHC7WqaeccZSHJ86mjPYzrKzmTVTXjWeHgttjpump?maker=65mY5Ha1uq1sRTrFVkyHMKEkhqTispdFvcNr9LfEvTDH","https://dexscreener.com/solana/275gHC7WqaeccZSHJ86mjPYzrKzmTVTXjWeHgttjpump?maker=65mY5Ha1uq1sRTrFVkyHMKEkhqTispdFvcNr9LfEvTDH")</f>
        <v/>
      </c>
    </row>
    <row r="31">
      <c r="A31" t="inlineStr">
        <is>
          <t>DPEPsFbcwLhNQP9RWZDCaQUnDtdRjRCAom5gLWa5pump</t>
        </is>
      </c>
      <c r="B31" t="inlineStr">
        <is>
          <t>IOLY</t>
        </is>
      </c>
      <c r="C31" t="n">
        <v>2</v>
      </c>
      <c r="D31" t="n">
        <v>3.35</v>
      </c>
      <c r="E31" t="n">
        <v>2.9</v>
      </c>
      <c r="F31" t="n">
        <v>1.16</v>
      </c>
      <c r="G31" t="n">
        <v>4.51</v>
      </c>
      <c r="H31" t="n">
        <v>1</v>
      </c>
      <c r="I31" t="n">
        <v>3</v>
      </c>
      <c r="J31" t="n">
        <v>-1</v>
      </c>
      <c r="K31" t="n">
        <v>-1</v>
      </c>
      <c r="L31">
        <f>HYPERLINK("https://www.defined.fi/sol/DPEPsFbcwLhNQP9RWZDCaQUnDtdRjRCAom5gLWa5pump?maker=65mY5Ha1uq1sRTrFVkyHMKEkhqTispdFvcNr9LfEvTDH","https://www.defined.fi/sol/DPEPsFbcwLhNQP9RWZDCaQUnDtdRjRCAom5gLWa5pump?maker=65mY5Ha1uq1sRTrFVkyHMKEkhqTispdFvcNr9LfEvTDH")</f>
        <v/>
      </c>
      <c r="M31">
        <f>HYPERLINK("https://dexscreener.com/solana/DPEPsFbcwLhNQP9RWZDCaQUnDtdRjRCAom5gLWa5pump?maker=65mY5Ha1uq1sRTrFVkyHMKEkhqTispdFvcNr9LfEvTDH","https://dexscreener.com/solana/DPEPsFbcwLhNQP9RWZDCaQUnDtdRjRCAom5gLWa5pump?maker=65mY5Ha1uq1sRTrFVkyHMKEkhqTispdFvcNr9LfEvTDH")</f>
        <v/>
      </c>
    </row>
    <row r="32">
      <c r="A32" t="inlineStr">
        <is>
          <t>8AoWUUc7Kxc7mRfSCTbN4LtsbJ5gysWXbY3UVhoEpump</t>
        </is>
      </c>
      <c r="B32" t="inlineStr">
        <is>
          <t>Biscuits</t>
        </is>
      </c>
      <c r="C32" t="n">
        <v>3</v>
      </c>
      <c r="D32" t="n">
        <v>-4.76</v>
      </c>
      <c r="E32" t="n">
        <v>-0.63</v>
      </c>
      <c r="F32" t="n">
        <v>7.52</v>
      </c>
      <c r="G32" t="n">
        <v>2.76</v>
      </c>
      <c r="H32" t="n">
        <v>5</v>
      </c>
      <c r="I32" t="n">
        <v>4</v>
      </c>
      <c r="J32" t="n">
        <v>-1</v>
      </c>
      <c r="K32" t="n">
        <v>-1</v>
      </c>
      <c r="L32">
        <f>HYPERLINK("https://www.defined.fi/sol/8AoWUUc7Kxc7mRfSCTbN4LtsbJ5gysWXbY3UVhoEpump?maker=65mY5Ha1uq1sRTrFVkyHMKEkhqTispdFvcNr9LfEvTDH","https://www.defined.fi/sol/8AoWUUc7Kxc7mRfSCTbN4LtsbJ5gysWXbY3UVhoEpump?maker=65mY5Ha1uq1sRTrFVkyHMKEkhqTispdFvcNr9LfEvTDH")</f>
        <v/>
      </c>
      <c r="M32">
        <f>HYPERLINK("https://dexscreener.com/solana/8AoWUUc7Kxc7mRfSCTbN4LtsbJ5gysWXbY3UVhoEpump?maker=65mY5Ha1uq1sRTrFVkyHMKEkhqTispdFvcNr9LfEvTDH","https://dexscreener.com/solana/8AoWUUc7Kxc7mRfSCTbN4LtsbJ5gysWXbY3UVhoEpump?maker=65mY5Ha1uq1sRTrFVkyHMKEkhqTispdFvcNr9LfEvTDH")</f>
        <v/>
      </c>
    </row>
    <row r="33">
      <c r="A33" t="inlineStr">
        <is>
          <t>5cvA4oDAWVErN7cV2hen6We5pZ2hWEAzuLw9TSKbpump</t>
        </is>
      </c>
      <c r="B33" t="inlineStr">
        <is>
          <t>luna</t>
        </is>
      </c>
      <c r="C33" t="n">
        <v>3</v>
      </c>
      <c r="D33" t="n">
        <v>-0.099</v>
      </c>
      <c r="E33" t="n">
        <v>-0.09</v>
      </c>
      <c r="F33" t="n">
        <v>1.08</v>
      </c>
      <c r="G33" t="n">
        <v>0.982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HYPERLINK("https://www.defined.fi/sol/5cvA4oDAWVErN7cV2hen6We5pZ2hWEAzuLw9TSKbpump?maker=65mY5Ha1uq1sRTrFVkyHMKEkhqTispdFvcNr9LfEvTDH","https://www.defined.fi/sol/5cvA4oDAWVErN7cV2hen6We5pZ2hWEAzuLw9TSKbpump?maker=65mY5Ha1uq1sRTrFVkyHMKEkhqTispdFvcNr9LfEvTDH")</f>
        <v/>
      </c>
      <c r="M33">
        <f>HYPERLINK("https://dexscreener.com/solana/5cvA4oDAWVErN7cV2hen6We5pZ2hWEAzuLw9TSKbpump?maker=65mY5Ha1uq1sRTrFVkyHMKEkhqTispdFvcNr9LfEvTDH","https://dexscreener.com/solana/5cvA4oDAWVErN7cV2hen6We5pZ2hWEAzuLw9TSKbpump?maker=65mY5Ha1uq1sRTrFVkyHMKEkhqTispdFvcNr9LfEvTDH")</f>
        <v/>
      </c>
    </row>
    <row r="34">
      <c r="A34" t="inlineStr">
        <is>
          <t>6jLRzB2RFKtyTK9YDxpY7KXkm284e4Eqwce4fqPapump</t>
        </is>
      </c>
      <c r="B34" t="inlineStr">
        <is>
          <t>GRIMES</t>
        </is>
      </c>
      <c r="C34" t="n">
        <v>4</v>
      </c>
      <c r="D34" t="n">
        <v>2.24</v>
      </c>
      <c r="E34" t="n">
        <v>1.4</v>
      </c>
      <c r="F34" t="n">
        <v>1.6</v>
      </c>
      <c r="G34" t="n">
        <v>3.84</v>
      </c>
      <c r="H34" t="n">
        <v>3</v>
      </c>
      <c r="I34" t="n">
        <v>5</v>
      </c>
      <c r="J34" t="n">
        <v>-1</v>
      </c>
      <c r="K34" t="n">
        <v>-1</v>
      </c>
      <c r="L34">
        <f>HYPERLINK("https://www.defined.fi/sol/6jLRzB2RFKtyTK9YDxpY7KXkm284e4Eqwce4fqPapump?maker=65mY5Ha1uq1sRTrFVkyHMKEkhqTispdFvcNr9LfEvTDH","https://www.defined.fi/sol/6jLRzB2RFKtyTK9YDxpY7KXkm284e4Eqwce4fqPapump?maker=65mY5Ha1uq1sRTrFVkyHMKEkhqTispdFvcNr9LfEvTDH")</f>
        <v/>
      </c>
      <c r="M34">
        <f>HYPERLINK("https://dexscreener.com/solana/6jLRzB2RFKtyTK9YDxpY7KXkm284e4Eqwce4fqPapump?maker=65mY5Ha1uq1sRTrFVkyHMKEkhqTispdFvcNr9LfEvTDH","https://dexscreener.com/solana/6jLRzB2RFKtyTK9YDxpY7KXkm284e4Eqwce4fqPapump?maker=65mY5Ha1uq1sRTrFVkyHMKEkhqTispdFvcNr9LfEvTDH")</f>
        <v/>
      </c>
    </row>
    <row r="35">
      <c r="A35" t="inlineStr">
        <is>
          <t>2Lz4xVxfdLjnTD7Kv5wKc1wM9qKBqUsf4UpQCEDMpump</t>
        </is>
      </c>
      <c r="B35" t="inlineStr">
        <is>
          <t>HONOKA</t>
        </is>
      </c>
      <c r="C35" t="n">
        <v>4</v>
      </c>
      <c r="D35" t="n">
        <v>-0.886</v>
      </c>
      <c r="E35" t="n">
        <v>-0.92</v>
      </c>
      <c r="F35" t="n">
        <v>0.962</v>
      </c>
      <c r="G35" t="n">
        <v>0.076</v>
      </c>
      <c r="H35" t="n">
        <v>1</v>
      </c>
      <c r="I35" t="n">
        <v>1</v>
      </c>
      <c r="J35" t="n">
        <v>-1</v>
      </c>
      <c r="K35" t="n">
        <v>-1</v>
      </c>
      <c r="L35">
        <f>HYPERLINK("https://www.defined.fi/sol/2Lz4xVxfdLjnTD7Kv5wKc1wM9qKBqUsf4UpQCEDMpump?maker=65mY5Ha1uq1sRTrFVkyHMKEkhqTispdFvcNr9LfEvTDH","https://www.defined.fi/sol/2Lz4xVxfdLjnTD7Kv5wKc1wM9qKBqUsf4UpQCEDMpump?maker=65mY5Ha1uq1sRTrFVkyHMKEkhqTispdFvcNr9LfEvTDH")</f>
        <v/>
      </c>
      <c r="M35">
        <f>HYPERLINK("https://dexscreener.com/solana/2Lz4xVxfdLjnTD7Kv5wKc1wM9qKBqUsf4UpQCEDMpump?maker=65mY5Ha1uq1sRTrFVkyHMKEkhqTispdFvcNr9LfEvTDH","https://dexscreener.com/solana/2Lz4xVxfdLjnTD7Kv5wKc1wM9qKBqUsf4UpQCEDMpump?maker=65mY5Ha1uq1sRTrFVkyHMKEkhqTispdFvcNr9LfEvTDH")</f>
        <v/>
      </c>
    </row>
    <row r="36">
      <c r="A36" t="inlineStr">
        <is>
          <t>8WnQQRbuEZ3CCDbH5MCVioBbw6o75NKANq9WdPhBDsWo</t>
        </is>
      </c>
      <c r="B36" t="inlineStr">
        <is>
          <t>coby</t>
        </is>
      </c>
      <c r="C36" t="n">
        <v>4</v>
      </c>
      <c r="D36" t="n">
        <v>7.52</v>
      </c>
      <c r="E36" t="n">
        <v>0.24</v>
      </c>
      <c r="F36" t="n">
        <v>31.81</v>
      </c>
      <c r="G36" t="n">
        <v>39.17</v>
      </c>
      <c r="H36" t="n">
        <v>13</v>
      </c>
      <c r="I36" t="n">
        <v>19</v>
      </c>
      <c r="J36" t="n">
        <v>-1</v>
      </c>
      <c r="K36" t="n">
        <v>-1</v>
      </c>
      <c r="L36">
        <f>HYPERLINK("https://www.defined.fi/sol/8WnQQRbuEZ3CCDbH5MCVioBbw6o75NKANq9WdPhBDsWo?maker=65mY5Ha1uq1sRTrFVkyHMKEkhqTispdFvcNr9LfEvTDH","https://www.defined.fi/sol/8WnQQRbuEZ3CCDbH5MCVioBbw6o75NKANq9WdPhBDsWo?maker=65mY5Ha1uq1sRTrFVkyHMKEkhqTispdFvcNr9LfEvTDH")</f>
        <v/>
      </c>
      <c r="M36">
        <f>HYPERLINK("https://dexscreener.com/solana/8WnQQRbuEZ3CCDbH5MCVioBbw6o75NKANq9WdPhBDsWo?maker=65mY5Ha1uq1sRTrFVkyHMKEkhqTispdFvcNr9LfEvTDH","https://dexscreener.com/solana/8WnQQRbuEZ3CCDbH5MCVioBbw6o75NKANq9WdPhBDsWo?maker=65mY5Ha1uq1sRTrFVkyHMKEkhqTispdFvcNr9LfEvTDH")</f>
        <v/>
      </c>
    </row>
    <row r="37">
      <c r="A37" t="inlineStr">
        <is>
          <t>BWFKLaEYDoMDYzZRB2bYLPhMJTycD9voNihvSL34pump</t>
        </is>
      </c>
      <c r="B37" t="inlineStr">
        <is>
          <t>RUFF</t>
        </is>
      </c>
      <c r="C37" t="n">
        <v>4</v>
      </c>
      <c r="D37" t="n">
        <v>-2.97</v>
      </c>
      <c r="E37" t="n">
        <v>-0.61</v>
      </c>
      <c r="F37" t="n">
        <v>4.9</v>
      </c>
      <c r="G37" t="n">
        <v>1.93</v>
      </c>
      <c r="H37" t="n">
        <v>4</v>
      </c>
      <c r="I37" t="n">
        <v>2</v>
      </c>
      <c r="J37" t="n">
        <v>-1</v>
      </c>
      <c r="K37" t="n">
        <v>-1</v>
      </c>
      <c r="L37">
        <f>HYPERLINK("https://www.defined.fi/sol/BWFKLaEYDoMDYzZRB2bYLPhMJTycD9voNihvSL34pump?maker=65mY5Ha1uq1sRTrFVkyHMKEkhqTispdFvcNr9LfEvTDH","https://www.defined.fi/sol/BWFKLaEYDoMDYzZRB2bYLPhMJTycD9voNihvSL34pump?maker=65mY5Ha1uq1sRTrFVkyHMKEkhqTispdFvcNr9LfEvTDH")</f>
        <v/>
      </c>
      <c r="M37">
        <f>HYPERLINK("https://dexscreener.com/solana/BWFKLaEYDoMDYzZRB2bYLPhMJTycD9voNihvSL34pump?maker=65mY5Ha1uq1sRTrFVkyHMKEkhqTispdFvcNr9LfEvTDH","https://dexscreener.com/solana/BWFKLaEYDoMDYzZRB2bYLPhMJTycD9voNihvSL34pump?maker=65mY5Ha1uq1sRTrFVkyHMKEkhqTispdFvcNr9LfEvTDH")</f>
        <v/>
      </c>
    </row>
    <row r="38">
      <c r="A38" t="inlineStr">
        <is>
          <t>Gb7g3y428GUvE9L7TQ6VmUmUmKuEsYqyf3G6E97zpump</t>
        </is>
      </c>
      <c r="B38" t="inlineStr">
        <is>
          <t>Baoli</t>
        </is>
      </c>
      <c r="C38" t="n">
        <v>5</v>
      </c>
      <c r="D38" t="n">
        <v>0.639</v>
      </c>
      <c r="E38" t="n">
        <v>1.36</v>
      </c>
      <c r="F38" t="n">
        <v>0.468</v>
      </c>
      <c r="G38" t="n">
        <v>1.11</v>
      </c>
      <c r="H38" t="n">
        <v>1</v>
      </c>
      <c r="I38" t="n">
        <v>1</v>
      </c>
      <c r="J38" t="n">
        <v>-1</v>
      </c>
      <c r="K38" t="n">
        <v>-1</v>
      </c>
      <c r="L38">
        <f>HYPERLINK("https://www.defined.fi/sol/Gb7g3y428GUvE9L7TQ6VmUmUmKuEsYqyf3G6E97zpump?maker=65mY5Ha1uq1sRTrFVkyHMKEkhqTispdFvcNr9LfEvTDH","https://www.defined.fi/sol/Gb7g3y428GUvE9L7TQ6VmUmUmKuEsYqyf3G6E97zpump?maker=65mY5Ha1uq1sRTrFVkyHMKEkhqTispdFvcNr9LfEvTDH")</f>
        <v/>
      </c>
      <c r="M38">
        <f>HYPERLINK("https://dexscreener.com/solana/Gb7g3y428GUvE9L7TQ6VmUmUmKuEsYqyf3G6E97zpump?maker=65mY5Ha1uq1sRTrFVkyHMKEkhqTispdFvcNr9LfEvTDH","https://dexscreener.com/solana/Gb7g3y428GUvE9L7TQ6VmUmUmKuEsYqyf3G6E97zpump?maker=65mY5Ha1uq1sRTrFVkyHMKEkhqTispdFvcNr9LfEvTDH")</f>
        <v/>
      </c>
    </row>
    <row r="39">
      <c r="A39" t="inlineStr">
        <is>
          <t>8EQeemcUppYMH1T4JQSh4UNE6DLhJZV7ap6Y7k38pump</t>
        </is>
      </c>
      <c r="B39" t="inlineStr">
        <is>
          <t>RUF</t>
        </is>
      </c>
      <c r="C39" t="n">
        <v>5</v>
      </c>
      <c r="D39" t="n">
        <v>-0.703</v>
      </c>
      <c r="E39" t="n">
        <v>-0.78</v>
      </c>
      <c r="F39" t="n">
        <v>0.901</v>
      </c>
      <c r="G39" t="n">
        <v>0.198</v>
      </c>
      <c r="H39" t="n">
        <v>1</v>
      </c>
      <c r="I39" t="n">
        <v>1</v>
      </c>
      <c r="J39" t="n">
        <v>-1</v>
      </c>
      <c r="K39" t="n">
        <v>-1</v>
      </c>
      <c r="L39">
        <f>HYPERLINK("https://www.defined.fi/sol/8EQeemcUppYMH1T4JQSh4UNE6DLhJZV7ap6Y7k38pump?maker=65mY5Ha1uq1sRTrFVkyHMKEkhqTispdFvcNr9LfEvTDH","https://www.defined.fi/sol/8EQeemcUppYMH1T4JQSh4UNE6DLhJZV7ap6Y7k38pump?maker=65mY5Ha1uq1sRTrFVkyHMKEkhqTispdFvcNr9LfEvTDH")</f>
        <v/>
      </c>
      <c r="M39">
        <f>HYPERLINK("https://dexscreener.com/solana/8EQeemcUppYMH1T4JQSh4UNE6DLhJZV7ap6Y7k38pump?maker=65mY5Ha1uq1sRTrFVkyHMKEkhqTispdFvcNr9LfEvTDH","https://dexscreener.com/solana/8EQeemcUppYMH1T4JQSh4UNE6DLhJZV7ap6Y7k38pump?maker=65mY5Ha1uq1sRTrFVkyHMKEkhqTispdFvcNr9LfEvTDH")</f>
        <v/>
      </c>
    </row>
    <row r="40">
      <c r="A40" t="inlineStr">
        <is>
          <t>HSzMnpxTkfYBn436qJDdhVrqUPNEo7zxokXd2ySJpump</t>
        </is>
      </c>
      <c r="B40" t="inlineStr">
        <is>
          <t>SF</t>
        </is>
      </c>
      <c r="C40" t="n">
        <v>6</v>
      </c>
      <c r="D40" t="n">
        <v>-0.707</v>
      </c>
      <c r="E40" t="n">
        <v>-1</v>
      </c>
      <c r="F40" t="n">
        <v>1.01</v>
      </c>
      <c r="G40" t="n">
        <v>0.302</v>
      </c>
      <c r="H40" t="n">
        <v>1</v>
      </c>
      <c r="I40" t="n">
        <v>1</v>
      </c>
      <c r="J40" t="n">
        <v>-1</v>
      </c>
      <c r="K40" t="n">
        <v>-1</v>
      </c>
      <c r="L40">
        <f>HYPERLINK("https://www.defined.fi/sol/HSzMnpxTkfYBn436qJDdhVrqUPNEo7zxokXd2ySJpump?maker=65mY5Ha1uq1sRTrFVkyHMKEkhqTispdFvcNr9LfEvTDH","https://www.defined.fi/sol/HSzMnpxTkfYBn436qJDdhVrqUPNEo7zxokXd2ySJpump?maker=65mY5Ha1uq1sRTrFVkyHMKEkhqTispdFvcNr9LfEvTDH")</f>
        <v/>
      </c>
      <c r="M40">
        <f>HYPERLINK("https://dexscreener.com/solana/HSzMnpxTkfYBn436qJDdhVrqUPNEo7zxokXd2ySJpump?maker=65mY5Ha1uq1sRTrFVkyHMKEkhqTispdFvcNr9LfEvTDH","https://dexscreener.com/solana/HSzMnpxTkfYBn436qJDdhVrqUPNEo7zxokXd2ySJpump?maker=65mY5Ha1uq1sRTrFVkyHMKEkhqTispdFvcNr9LfEvTDH")</f>
        <v/>
      </c>
    </row>
    <row r="41">
      <c r="A41" t="inlineStr">
        <is>
          <t>6tVZVjcppH2BZ9Xj5yFU1Zt34m2rYcyDqqpSeMDZpump</t>
        </is>
      </c>
      <c r="B41" t="inlineStr">
        <is>
          <t>miharu</t>
        </is>
      </c>
      <c r="C41" t="n">
        <v>6</v>
      </c>
      <c r="D41" t="n">
        <v>-0.704</v>
      </c>
      <c r="E41" t="n">
        <v>-0.07000000000000001</v>
      </c>
      <c r="F41" t="n">
        <v>9.77</v>
      </c>
      <c r="G41" t="n">
        <v>9.07</v>
      </c>
      <c r="H41" t="n">
        <v>8</v>
      </c>
      <c r="I41" t="n">
        <v>4</v>
      </c>
      <c r="J41" t="n">
        <v>-1</v>
      </c>
      <c r="K41" t="n">
        <v>-1</v>
      </c>
      <c r="L41">
        <f>HYPERLINK("https://www.defined.fi/sol/6tVZVjcppH2BZ9Xj5yFU1Zt34m2rYcyDqqpSeMDZpump?maker=65mY5Ha1uq1sRTrFVkyHMKEkhqTispdFvcNr9LfEvTDH","https://www.defined.fi/sol/6tVZVjcppH2BZ9Xj5yFU1Zt34m2rYcyDqqpSeMDZpump?maker=65mY5Ha1uq1sRTrFVkyHMKEkhqTispdFvcNr9LfEvTDH")</f>
        <v/>
      </c>
      <c r="M41">
        <f>HYPERLINK("https://dexscreener.com/solana/6tVZVjcppH2BZ9Xj5yFU1Zt34m2rYcyDqqpSeMDZpump?maker=65mY5Ha1uq1sRTrFVkyHMKEkhqTispdFvcNr9LfEvTDH","https://dexscreener.com/solana/6tVZVjcppH2BZ9Xj5yFU1Zt34m2rYcyDqqpSeMDZpump?maker=65mY5Ha1uq1sRTrFVkyHMKEkhqTispdFvcNr9LfEvTDH")</f>
        <v/>
      </c>
    </row>
    <row r="42">
      <c r="A42" t="inlineStr">
        <is>
          <t>4HHeecDRA8rDkxjzyRn3QQwPEkxotZKKENJUFCsspump</t>
        </is>
      </c>
      <c r="B42" t="inlineStr">
        <is>
          <t>KUROMI</t>
        </is>
      </c>
      <c r="C42" t="n">
        <v>6</v>
      </c>
      <c r="D42" t="n">
        <v>-2.27</v>
      </c>
      <c r="E42" t="n">
        <v>-0.41</v>
      </c>
      <c r="F42" t="n">
        <v>5.51</v>
      </c>
      <c r="G42" t="n">
        <v>2.93</v>
      </c>
      <c r="H42" t="n">
        <v>2</v>
      </c>
      <c r="I42" t="n">
        <v>1</v>
      </c>
      <c r="J42" t="n">
        <v>-1</v>
      </c>
      <c r="K42" t="n">
        <v>-1</v>
      </c>
      <c r="L42">
        <f>HYPERLINK("https://www.defined.fi/sol/4HHeecDRA8rDkxjzyRn3QQwPEkxotZKKENJUFCsspump?maker=65mY5Ha1uq1sRTrFVkyHMKEkhqTispdFvcNr9LfEvTDH","https://www.defined.fi/sol/4HHeecDRA8rDkxjzyRn3QQwPEkxotZKKENJUFCsspump?maker=65mY5Ha1uq1sRTrFVkyHMKEkhqTispdFvcNr9LfEvTDH")</f>
        <v/>
      </c>
      <c r="M42">
        <f>HYPERLINK("https://dexscreener.com/solana/4HHeecDRA8rDkxjzyRn3QQwPEkxotZKKENJUFCsspump?maker=65mY5Ha1uq1sRTrFVkyHMKEkhqTispdFvcNr9LfEvTDH","https://dexscreener.com/solana/4HHeecDRA8rDkxjzyRn3QQwPEkxotZKKENJUFCsspump?maker=65mY5Ha1uq1sRTrFVkyHMKEkhqTispdFvcNr9LfEvTDH")</f>
        <v/>
      </c>
    </row>
    <row r="43">
      <c r="A43" t="inlineStr">
        <is>
          <t>5jiZkSgsyj85cXxmWCBHdRx8Cxrft5Y2p7tNWpeNpump</t>
        </is>
      </c>
      <c r="B43" t="inlineStr">
        <is>
          <t>Shaba</t>
        </is>
      </c>
      <c r="C43" t="n">
        <v>8</v>
      </c>
      <c r="D43" t="n">
        <v>-1.02</v>
      </c>
      <c r="E43" t="n">
        <v>-0.64</v>
      </c>
      <c r="F43" t="n">
        <v>1.6</v>
      </c>
      <c r="G43" t="n">
        <v>0.578</v>
      </c>
      <c r="H43" t="n">
        <v>2</v>
      </c>
      <c r="I43" t="n">
        <v>1</v>
      </c>
      <c r="J43" t="n">
        <v>-1</v>
      </c>
      <c r="K43" t="n">
        <v>-1</v>
      </c>
      <c r="L43">
        <f>HYPERLINK("https://www.defined.fi/sol/5jiZkSgsyj85cXxmWCBHdRx8Cxrft5Y2p7tNWpeNpump?maker=65mY5Ha1uq1sRTrFVkyHMKEkhqTispdFvcNr9LfEvTDH","https://www.defined.fi/sol/5jiZkSgsyj85cXxmWCBHdRx8Cxrft5Y2p7tNWpeNpump?maker=65mY5Ha1uq1sRTrFVkyHMKEkhqTispdFvcNr9LfEvTDH")</f>
        <v/>
      </c>
      <c r="M43">
        <f>HYPERLINK("https://dexscreener.com/solana/5jiZkSgsyj85cXxmWCBHdRx8Cxrft5Y2p7tNWpeNpump?maker=65mY5Ha1uq1sRTrFVkyHMKEkhqTispdFvcNr9LfEvTDH","https://dexscreener.com/solana/5jiZkSgsyj85cXxmWCBHdRx8Cxrft5Y2p7tNWpeNpump?maker=65mY5Ha1uq1sRTrFVkyHMKEkhqTispdFvcNr9LfEvTDH")</f>
        <v/>
      </c>
    </row>
    <row r="44">
      <c r="A44" t="inlineStr">
        <is>
          <t>3msUceQZk7VhYgscQLj2WsmTQJaqSufp23Tdxtjapump</t>
        </is>
      </c>
      <c r="B44" t="inlineStr">
        <is>
          <t>Khamoo</t>
        </is>
      </c>
      <c r="C44" t="n">
        <v>10</v>
      </c>
      <c r="D44" t="n">
        <v>-0.365</v>
      </c>
      <c r="E44" t="n">
        <v>-0.41</v>
      </c>
      <c r="F44" t="n">
        <v>0.901</v>
      </c>
      <c r="G44" t="n">
        <v>0.535</v>
      </c>
      <c r="H44" t="n">
        <v>1</v>
      </c>
      <c r="I44" t="n">
        <v>1</v>
      </c>
      <c r="J44" t="n">
        <v>-1</v>
      </c>
      <c r="K44" t="n">
        <v>-1</v>
      </c>
      <c r="L44">
        <f>HYPERLINK("https://www.defined.fi/sol/3msUceQZk7VhYgscQLj2WsmTQJaqSufp23Tdxtjapump?maker=65mY5Ha1uq1sRTrFVkyHMKEkhqTispdFvcNr9LfEvTDH","https://www.defined.fi/sol/3msUceQZk7VhYgscQLj2WsmTQJaqSufp23Tdxtjapump?maker=65mY5Ha1uq1sRTrFVkyHMKEkhqTispdFvcNr9LfEvTDH")</f>
        <v/>
      </c>
      <c r="M44">
        <f>HYPERLINK("https://dexscreener.com/solana/3msUceQZk7VhYgscQLj2WsmTQJaqSufp23Tdxtjapump?maker=65mY5Ha1uq1sRTrFVkyHMKEkhqTispdFvcNr9LfEvTDH","https://dexscreener.com/solana/3msUceQZk7VhYgscQLj2WsmTQJaqSufp23Tdxtjapump?maker=65mY5Ha1uq1sRTrFVkyHMKEkhqTispdFvcNr9LfEvTDH")</f>
        <v/>
      </c>
    </row>
    <row r="45">
      <c r="A45" t="inlineStr">
        <is>
          <t>CW56H3tLTKfUEgLgigjtVxhoMo6y65zMYgBcWS8Upump</t>
        </is>
      </c>
      <c r="B45" t="inlineStr">
        <is>
          <t>MIHARU</t>
        </is>
      </c>
      <c r="C45" t="n">
        <v>10</v>
      </c>
      <c r="D45" t="n">
        <v>-1.55</v>
      </c>
      <c r="E45" t="n">
        <v>-0.47</v>
      </c>
      <c r="F45" t="n">
        <v>3.28</v>
      </c>
      <c r="G45" t="n">
        <v>1.74</v>
      </c>
      <c r="H45" t="n">
        <v>3</v>
      </c>
      <c r="I45" t="n">
        <v>1</v>
      </c>
      <c r="J45" t="n">
        <v>-1</v>
      </c>
      <c r="K45" t="n">
        <v>-1</v>
      </c>
      <c r="L45">
        <f>HYPERLINK("https://www.defined.fi/sol/CW56H3tLTKfUEgLgigjtVxhoMo6y65zMYgBcWS8Upump?maker=65mY5Ha1uq1sRTrFVkyHMKEkhqTispdFvcNr9LfEvTDH","https://www.defined.fi/sol/CW56H3tLTKfUEgLgigjtVxhoMo6y65zMYgBcWS8Upump?maker=65mY5Ha1uq1sRTrFVkyHMKEkhqTispdFvcNr9LfEvTDH")</f>
        <v/>
      </c>
      <c r="M45">
        <f>HYPERLINK("https://dexscreener.com/solana/CW56H3tLTKfUEgLgigjtVxhoMo6y65zMYgBcWS8Upump?maker=65mY5Ha1uq1sRTrFVkyHMKEkhqTispdFvcNr9LfEvTDH","https://dexscreener.com/solana/CW56H3tLTKfUEgLgigjtVxhoMo6y65zMYgBcWS8Upump?maker=65mY5Ha1uq1sRTrFVkyHMKEkhqTispdFvcNr9LfEvTDH")</f>
        <v/>
      </c>
    </row>
    <row r="46">
      <c r="A46" t="inlineStr">
        <is>
          <t>HZ1JovNiVvGrGNiiYvEozEVgZ58xaU3RKwX8eACQBCt3</t>
        </is>
      </c>
      <c r="B46" t="inlineStr">
        <is>
          <t>PYTH</t>
        </is>
      </c>
      <c r="C46" t="n">
        <v>10</v>
      </c>
      <c r="D46" t="n">
        <v>0</v>
      </c>
      <c r="E46" t="n">
        <v>0</v>
      </c>
      <c r="F46" t="n">
        <v>0</v>
      </c>
      <c r="G46" t="n">
        <v>2.49</v>
      </c>
      <c r="H46" t="n">
        <v>0</v>
      </c>
      <c r="I46" t="n">
        <v>2</v>
      </c>
      <c r="J46" t="n">
        <v>-1</v>
      </c>
      <c r="K46" t="n">
        <v>-1</v>
      </c>
      <c r="L46">
        <f>HYPERLINK("https://www.defined.fi/sol/HZ1JovNiVvGrGNiiYvEozEVgZ58xaU3RKwX8eACQBCt3?maker=65mY5Ha1uq1sRTrFVkyHMKEkhqTispdFvcNr9LfEvTDH","https://www.defined.fi/sol/HZ1JovNiVvGrGNiiYvEozEVgZ58xaU3RKwX8eACQBCt3?maker=65mY5Ha1uq1sRTrFVkyHMKEkhqTispdFvcNr9LfEvTDH")</f>
        <v/>
      </c>
      <c r="M46">
        <f>HYPERLINK("https://dexscreener.com/solana/HZ1JovNiVvGrGNiiYvEozEVgZ58xaU3RKwX8eACQBCt3?maker=65mY5Ha1uq1sRTrFVkyHMKEkhqTispdFvcNr9LfEvTDH","https://dexscreener.com/solana/HZ1JovNiVvGrGNiiYvEozEVgZ58xaU3RKwX8eACQBCt3?maker=65mY5Ha1uq1sRTrFVkyHMKEkhqTispdFvcNr9LfEvTDH")</f>
        <v/>
      </c>
    </row>
    <row r="47">
      <c r="A47" t="inlineStr">
        <is>
          <t>BW9UaDDRjitJCPbRJpYDYjEeDXPbgNJzFs2wda2vpump</t>
        </is>
      </c>
      <c r="B47" t="inlineStr">
        <is>
          <t>Khamoo</t>
        </is>
      </c>
      <c r="C47" t="n">
        <v>10</v>
      </c>
      <c r="D47" t="n">
        <v>-0.483</v>
      </c>
      <c r="E47" t="n">
        <v>-1</v>
      </c>
      <c r="F47" t="n">
        <v>0.9350000000000001</v>
      </c>
      <c r="G47" t="n">
        <v>0.452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HYPERLINK("https://www.defined.fi/sol/BW9UaDDRjitJCPbRJpYDYjEeDXPbgNJzFs2wda2vpump?maker=65mY5Ha1uq1sRTrFVkyHMKEkhqTispdFvcNr9LfEvTDH","https://www.defined.fi/sol/BW9UaDDRjitJCPbRJpYDYjEeDXPbgNJzFs2wda2vpump?maker=65mY5Ha1uq1sRTrFVkyHMKEkhqTispdFvcNr9LfEvTDH")</f>
        <v/>
      </c>
      <c r="M47">
        <f>HYPERLINK("https://dexscreener.com/solana/BW9UaDDRjitJCPbRJpYDYjEeDXPbgNJzFs2wda2vpump?maker=65mY5Ha1uq1sRTrFVkyHMKEkhqTispdFvcNr9LfEvTDH","https://dexscreener.com/solana/BW9UaDDRjitJCPbRJpYDYjEeDXPbgNJzFs2wda2vpump?maker=65mY5Ha1uq1sRTrFVkyHMKEkhqTispdFvcNr9LfEvTDH")</f>
        <v/>
      </c>
    </row>
    <row r="48">
      <c r="A48" t="inlineStr">
        <is>
          <t>9kg48B2kA4SCviu1ZwgpcmBYae9nXryCSEzDBRZZpump</t>
        </is>
      </c>
      <c r="B48" t="inlineStr">
        <is>
          <t>HYENA</t>
        </is>
      </c>
      <c r="C48" t="n">
        <v>10</v>
      </c>
      <c r="D48" t="n">
        <v>-0.056</v>
      </c>
      <c r="E48" t="n">
        <v>-1</v>
      </c>
      <c r="F48" t="n">
        <v>1.47</v>
      </c>
      <c r="G48" t="n">
        <v>1.42</v>
      </c>
      <c r="H48" t="n">
        <v>1</v>
      </c>
      <c r="I48" t="n">
        <v>2</v>
      </c>
      <c r="J48" t="n">
        <v>-1</v>
      </c>
      <c r="K48" t="n">
        <v>-1</v>
      </c>
      <c r="L48">
        <f>HYPERLINK("https://www.defined.fi/sol/9kg48B2kA4SCviu1ZwgpcmBYae9nXryCSEzDBRZZpump?maker=65mY5Ha1uq1sRTrFVkyHMKEkhqTispdFvcNr9LfEvTDH","https://www.defined.fi/sol/9kg48B2kA4SCviu1ZwgpcmBYae9nXryCSEzDBRZZpump?maker=65mY5Ha1uq1sRTrFVkyHMKEkhqTispdFvcNr9LfEvTDH")</f>
        <v/>
      </c>
      <c r="M48">
        <f>HYPERLINK("https://dexscreener.com/solana/9kg48B2kA4SCviu1ZwgpcmBYae9nXryCSEzDBRZZpump?maker=65mY5Ha1uq1sRTrFVkyHMKEkhqTispdFvcNr9LfEvTDH","https://dexscreener.com/solana/9kg48B2kA4SCviu1ZwgpcmBYae9nXryCSEzDBRZZpump?maker=65mY5Ha1uq1sRTrFVkyHMKEkhqTispdFvcNr9LfEvTDH")</f>
        <v/>
      </c>
    </row>
    <row r="49">
      <c r="A49" t="inlineStr">
        <is>
          <t>GpEbK6fa5db2RBWvr3dcG5LCBQbXVK6K6ZJBpCjpump</t>
        </is>
      </c>
      <c r="B49" t="inlineStr">
        <is>
          <t>JumMeng</t>
        </is>
      </c>
      <c r="C49" t="n">
        <v>10</v>
      </c>
      <c r="D49" t="n">
        <v>-0.336</v>
      </c>
      <c r="E49" t="n">
        <v>-1</v>
      </c>
      <c r="F49" t="n">
        <v>1.1</v>
      </c>
      <c r="G49" t="n">
        <v>0.766</v>
      </c>
      <c r="H49" t="n">
        <v>1</v>
      </c>
      <c r="I49" t="n">
        <v>1</v>
      </c>
      <c r="J49" t="n">
        <v>-1</v>
      </c>
      <c r="K49" t="n">
        <v>-1</v>
      </c>
      <c r="L49">
        <f>HYPERLINK("https://www.defined.fi/sol/GpEbK6fa5db2RBWvr3dcG5LCBQbXVK6K6ZJBpCjpump?maker=65mY5Ha1uq1sRTrFVkyHMKEkhqTispdFvcNr9LfEvTDH","https://www.defined.fi/sol/GpEbK6fa5db2RBWvr3dcG5LCBQbXVK6K6ZJBpCjpump?maker=65mY5Ha1uq1sRTrFVkyHMKEkhqTispdFvcNr9LfEvTDH")</f>
        <v/>
      </c>
      <c r="M49">
        <f>HYPERLINK("https://dexscreener.com/solana/GpEbK6fa5db2RBWvr3dcG5LCBQbXVK6K6ZJBpCjpump?maker=65mY5Ha1uq1sRTrFVkyHMKEkhqTispdFvcNr9LfEvTDH","https://dexscreener.com/solana/GpEbK6fa5db2RBWvr3dcG5LCBQbXVK6K6ZJBpCjpump?maker=65mY5Ha1uq1sRTrFVkyHMKEkhqTispdFvcNr9LfEvTDH")</f>
        <v/>
      </c>
    </row>
    <row r="50">
      <c r="A50" t="inlineStr">
        <is>
          <t>J8koYvyddHGnjw4W5Xk1vnZxmKdtUeVJup7ghhzVpump</t>
        </is>
      </c>
      <c r="B50" t="inlineStr">
        <is>
          <t>Hanabi</t>
        </is>
      </c>
      <c r="C50" t="n">
        <v>12</v>
      </c>
      <c r="D50" t="n">
        <v>-2.54</v>
      </c>
      <c r="E50" t="n">
        <v>-0.64</v>
      </c>
      <c r="F50" t="n">
        <v>3.97</v>
      </c>
      <c r="G50" t="n">
        <v>1.43</v>
      </c>
      <c r="H50" t="n">
        <v>2</v>
      </c>
      <c r="I50" t="n">
        <v>1</v>
      </c>
      <c r="J50" t="n">
        <v>-1</v>
      </c>
      <c r="K50" t="n">
        <v>-1</v>
      </c>
      <c r="L50">
        <f>HYPERLINK("https://www.defined.fi/sol/J8koYvyddHGnjw4W5Xk1vnZxmKdtUeVJup7ghhzVpump?maker=65mY5Ha1uq1sRTrFVkyHMKEkhqTispdFvcNr9LfEvTDH","https://www.defined.fi/sol/J8koYvyddHGnjw4W5Xk1vnZxmKdtUeVJup7ghhzVpump?maker=65mY5Ha1uq1sRTrFVkyHMKEkhqTispdFvcNr9LfEvTDH")</f>
        <v/>
      </c>
      <c r="M50">
        <f>HYPERLINK("https://dexscreener.com/solana/J8koYvyddHGnjw4W5Xk1vnZxmKdtUeVJup7ghhzVpump?maker=65mY5Ha1uq1sRTrFVkyHMKEkhqTispdFvcNr9LfEvTDH","https://dexscreener.com/solana/J8koYvyddHGnjw4W5Xk1vnZxmKdtUeVJup7ghhzVpump?maker=65mY5Ha1uq1sRTrFVkyHMKEkhqTispdFvcNr9LfEvTDH")</f>
        <v/>
      </c>
    </row>
    <row r="51">
      <c r="A51" t="inlineStr">
        <is>
          <t>s88MQrEmdBgaFMskQW2jKvm1Spfoe1bVyYMKbc1pump</t>
        </is>
      </c>
      <c r="B51" t="inlineStr">
        <is>
          <t>sis</t>
        </is>
      </c>
      <c r="C51" t="n">
        <v>13</v>
      </c>
      <c r="D51" t="n">
        <v>1.93</v>
      </c>
      <c r="E51" t="n">
        <v>3.4</v>
      </c>
      <c r="F51" t="n">
        <v>0.5679999999999999</v>
      </c>
      <c r="G51" t="n">
        <v>2.5</v>
      </c>
      <c r="H51" t="n">
        <v>1</v>
      </c>
      <c r="I51" t="n">
        <v>2</v>
      </c>
      <c r="J51" t="n">
        <v>-1</v>
      </c>
      <c r="K51" t="n">
        <v>-1</v>
      </c>
      <c r="L51">
        <f>HYPERLINK("https://www.defined.fi/sol/s88MQrEmdBgaFMskQW2jKvm1Spfoe1bVyYMKbc1pump?maker=65mY5Ha1uq1sRTrFVkyHMKEkhqTispdFvcNr9LfEvTDH","https://www.defined.fi/sol/s88MQrEmdBgaFMskQW2jKvm1Spfoe1bVyYMKbc1pump?maker=65mY5Ha1uq1sRTrFVkyHMKEkhqTispdFvcNr9LfEvTDH")</f>
        <v/>
      </c>
      <c r="M51">
        <f>HYPERLINK("https://dexscreener.com/solana/s88MQrEmdBgaFMskQW2jKvm1Spfoe1bVyYMKbc1pump?maker=65mY5Ha1uq1sRTrFVkyHMKEkhqTispdFvcNr9LfEvTDH","https://dexscreener.com/solana/s88MQrEmdBgaFMskQW2jKvm1Spfoe1bVyYMKbc1pump?maker=65mY5Ha1uq1sRTrFVkyHMKEkhqTispdFvcNr9LfEvTDH")</f>
        <v/>
      </c>
    </row>
    <row r="52">
      <c r="A52" t="inlineStr">
        <is>
          <t>9WuADsQtSPQCA18xan5PJj8m1t82bQeUkLoLssS2pump</t>
        </is>
      </c>
      <c r="B52" t="inlineStr">
        <is>
          <t>LEN</t>
        </is>
      </c>
      <c r="C52" t="n">
        <v>13</v>
      </c>
      <c r="D52" t="n">
        <v>0.131</v>
      </c>
      <c r="E52" t="n">
        <v>0.1</v>
      </c>
      <c r="F52" t="n">
        <v>1.38</v>
      </c>
      <c r="G52" t="n">
        <v>1.51</v>
      </c>
      <c r="H52" t="n">
        <v>1</v>
      </c>
      <c r="I52" t="n">
        <v>1</v>
      </c>
      <c r="J52" t="n">
        <v>-1</v>
      </c>
      <c r="K52" t="n">
        <v>-1</v>
      </c>
      <c r="L52">
        <f>HYPERLINK("https://www.defined.fi/sol/9WuADsQtSPQCA18xan5PJj8m1t82bQeUkLoLssS2pump?maker=65mY5Ha1uq1sRTrFVkyHMKEkhqTispdFvcNr9LfEvTDH","https://www.defined.fi/sol/9WuADsQtSPQCA18xan5PJj8m1t82bQeUkLoLssS2pump?maker=65mY5Ha1uq1sRTrFVkyHMKEkhqTispdFvcNr9LfEvTDH")</f>
        <v/>
      </c>
      <c r="M52">
        <f>HYPERLINK("https://dexscreener.com/solana/9WuADsQtSPQCA18xan5PJj8m1t82bQeUkLoLssS2pump?maker=65mY5Ha1uq1sRTrFVkyHMKEkhqTispdFvcNr9LfEvTDH","https://dexscreener.com/solana/9WuADsQtSPQCA18xan5PJj8m1t82bQeUkLoLssS2pump?maker=65mY5Ha1uq1sRTrFVkyHMKEkhqTispdFvcNr9LfEvTDH")</f>
        <v/>
      </c>
    </row>
    <row r="53">
      <c r="A53" t="inlineStr">
        <is>
          <t>CDiAtpJM9eqbx967aeuMEG9Tk7saSHaKTeX2buSGCu5u</t>
        </is>
      </c>
      <c r="B53" t="inlineStr">
        <is>
          <t>LEN</t>
        </is>
      </c>
      <c r="C53" t="n">
        <v>13</v>
      </c>
      <c r="D53" t="n">
        <v>-1.05</v>
      </c>
      <c r="E53" t="n">
        <v>-0.68</v>
      </c>
      <c r="F53" t="n">
        <v>1.55</v>
      </c>
      <c r="G53" t="n">
        <v>0.5</v>
      </c>
      <c r="H53" t="n">
        <v>1</v>
      </c>
      <c r="I53" t="n">
        <v>1</v>
      </c>
      <c r="J53" t="n">
        <v>-1</v>
      </c>
      <c r="K53" t="n">
        <v>-1</v>
      </c>
      <c r="L53">
        <f>HYPERLINK("https://www.defined.fi/sol/CDiAtpJM9eqbx967aeuMEG9Tk7saSHaKTeX2buSGCu5u?maker=65mY5Ha1uq1sRTrFVkyHMKEkhqTispdFvcNr9LfEvTDH","https://www.defined.fi/sol/CDiAtpJM9eqbx967aeuMEG9Tk7saSHaKTeX2buSGCu5u?maker=65mY5Ha1uq1sRTrFVkyHMKEkhqTispdFvcNr9LfEvTDH")</f>
        <v/>
      </c>
      <c r="M53">
        <f>HYPERLINK("https://dexscreener.com/solana/CDiAtpJM9eqbx967aeuMEG9Tk7saSHaKTeX2buSGCu5u?maker=65mY5Ha1uq1sRTrFVkyHMKEkhqTispdFvcNr9LfEvTDH","https://dexscreener.com/solana/CDiAtpJM9eqbx967aeuMEG9Tk7saSHaKTeX2buSGCu5u?maker=65mY5Ha1uq1sRTrFVkyHMKEkhqTispdFvcNr9LfEvTDH")</f>
        <v/>
      </c>
    </row>
    <row r="54">
      <c r="A54" t="inlineStr">
        <is>
          <t>6kRF5N2GzKvGRWZa5JYbn6LcHunpm2d3phkwzmmepump</t>
        </is>
      </c>
      <c r="B54" t="inlineStr">
        <is>
          <t>nBTC</t>
        </is>
      </c>
      <c r="C54" t="n">
        <v>13</v>
      </c>
      <c r="D54" t="n">
        <v>-0.386</v>
      </c>
      <c r="E54" t="n">
        <v>-0.33</v>
      </c>
      <c r="F54" t="n">
        <v>1.19</v>
      </c>
      <c r="G54" t="n">
        <v>0.801</v>
      </c>
      <c r="H54" t="n">
        <v>1</v>
      </c>
      <c r="I54" t="n">
        <v>1</v>
      </c>
      <c r="J54" t="n">
        <v>-1</v>
      </c>
      <c r="K54" t="n">
        <v>-1</v>
      </c>
      <c r="L54">
        <f>HYPERLINK("https://www.defined.fi/sol/6kRF5N2GzKvGRWZa5JYbn6LcHunpm2d3phkwzmmepump?maker=65mY5Ha1uq1sRTrFVkyHMKEkhqTispdFvcNr9LfEvTDH","https://www.defined.fi/sol/6kRF5N2GzKvGRWZa5JYbn6LcHunpm2d3phkwzmmepump?maker=65mY5Ha1uq1sRTrFVkyHMKEkhqTispdFvcNr9LfEvTDH")</f>
        <v/>
      </c>
      <c r="M54">
        <f>HYPERLINK("https://dexscreener.com/solana/6kRF5N2GzKvGRWZa5JYbn6LcHunpm2d3phkwzmmepump?maker=65mY5Ha1uq1sRTrFVkyHMKEkhqTispdFvcNr9LfEvTDH","https://dexscreener.com/solana/6kRF5N2GzKvGRWZa5JYbn6LcHunpm2d3phkwzmmepump?maker=65mY5Ha1uq1sRTrFVkyHMKEkhqTispdFvcNr9LfEvTDH")</f>
        <v/>
      </c>
    </row>
    <row r="55">
      <c r="A55" t="inlineStr">
        <is>
          <t>6WNva7iLjTvxSfXPSmbjceW5Yc41LUH4SJNqKom5pump</t>
        </is>
      </c>
      <c r="B55" t="inlineStr">
        <is>
          <t>SASHA</t>
        </is>
      </c>
      <c r="C55" t="n">
        <v>13</v>
      </c>
      <c r="D55" t="n">
        <v>-0.791</v>
      </c>
      <c r="E55" t="n">
        <v>-0.16</v>
      </c>
      <c r="F55" t="n">
        <v>4.88</v>
      </c>
      <c r="G55" t="n">
        <v>4.09</v>
      </c>
      <c r="H55" t="n">
        <v>2</v>
      </c>
      <c r="I55" t="n">
        <v>2</v>
      </c>
      <c r="J55" t="n">
        <v>-1</v>
      </c>
      <c r="K55" t="n">
        <v>-1</v>
      </c>
      <c r="L55">
        <f>HYPERLINK("https://www.defined.fi/sol/6WNva7iLjTvxSfXPSmbjceW5Yc41LUH4SJNqKom5pump?maker=65mY5Ha1uq1sRTrFVkyHMKEkhqTispdFvcNr9LfEvTDH","https://www.defined.fi/sol/6WNva7iLjTvxSfXPSmbjceW5Yc41LUH4SJNqKom5pump?maker=65mY5Ha1uq1sRTrFVkyHMKEkhqTispdFvcNr9LfEvTDH")</f>
        <v/>
      </c>
      <c r="M55">
        <f>HYPERLINK("https://dexscreener.com/solana/6WNva7iLjTvxSfXPSmbjceW5Yc41LUH4SJNqKom5pump?maker=65mY5Ha1uq1sRTrFVkyHMKEkhqTispdFvcNr9LfEvTDH","https://dexscreener.com/solana/6WNva7iLjTvxSfXPSmbjceW5Yc41LUH4SJNqKom5pump?maker=65mY5Ha1uq1sRTrFVkyHMKEkhqTispdFvcNr9LfEvTDH")</f>
        <v/>
      </c>
    </row>
    <row r="56">
      <c r="A56" t="inlineStr">
        <is>
          <t>G9cdKjDYrfP1j3WJq9J4XfKSJV1KCKshHHJ6zW4Jpump</t>
        </is>
      </c>
      <c r="B56" t="inlineStr">
        <is>
          <t>MOWDWENG</t>
        </is>
      </c>
      <c r="C56" t="n">
        <v>16</v>
      </c>
      <c r="D56" t="n">
        <v>-0.547</v>
      </c>
      <c r="E56" t="n">
        <v>-1</v>
      </c>
      <c r="F56" t="n">
        <v>1.34</v>
      </c>
      <c r="G56" t="n">
        <v>0.795</v>
      </c>
      <c r="H56" t="n">
        <v>2</v>
      </c>
      <c r="I56" t="n">
        <v>1</v>
      </c>
      <c r="J56" t="n">
        <v>-1</v>
      </c>
      <c r="K56" t="n">
        <v>-1</v>
      </c>
      <c r="L56">
        <f>HYPERLINK("https://www.defined.fi/sol/G9cdKjDYrfP1j3WJq9J4XfKSJV1KCKshHHJ6zW4Jpump?maker=65mY5Ha1uq1sRTrFVkyHMKEkhqTispdFvcNr9LfEvTDH","https://www.defined.fi/sol/G9cdKjDYrfP1j3WJq9J4XfKSJV1KCKshHHJ6zW4Jpump?maker=65mY5Ha1uq1sRTrFVkyHMKEkhqTispdFvcNr9LfEvTDH")</f>
        <v/>
      </c>
      <c r="M56">
        <f>HYPERLINK("https://dexscreener.com/solana/G9cdKjDYrfP1j3WJq9J4XfKSJV1KCKshHHJ6zW4Jpump?maker=65mY5Ha1uq1sRTrFVkyHMKEkhqTispdFvcNr9LfEvTDH","https://dexscreener.com/solana/G9cdKjDYrfP1j3WJq9J4XfKSJV1KCKshHHJ6zW4Jpump?maker=65mY5Ha1uq1sRTrFVkyHMKEkhqTispdFvcNr9LfEvTDH")</f>
        <v/>
      </c>
    </row>
    <row r="57">
      <c r="A57" t="inlineStr">
        <is>
          <t>93kwsC97S72rhQUkTt1ZcwDt2HTGEtohu6cscomjpump</t>
        </is>
      </c>
      <c r="B57" t="inlineStr">
        <is>
          <t>LILA</t>
        </is>
      </c>
      <c r="C57" t="n">
        <v>16</v>
      </c>
      <c r="D57" t="n">
        <v>0.147</v>
      </c>
      <c r="E57" t="n">
        <v>-1</v>
      </c>
      <c r="F57" t="n">
        <v>0.526</v>
      </c>
      <c r="G57" t="n">
        <v>0.674</v>
      </c>
      <c r="H57" t="n">
        <v>1</v>
      </c>
      <c r="I57" t="n">
        <v>2</v>
      </c>
      <c r="J57" t="n">
        <v>-1</v>
      </c>
      <c r="K57" t="n">
        <v>-1</v>
      </c>
      <c r="L57">
        <f>HYPERLINK("https://www.defined.fi/sol/93kwsC97S72rhQUkTt1ZcwDt2HTGEtohu6cscomjpump?maker=65mY5Ha1uq1sRTrFVkyHMKEkhqTispdFvcNr9LfEvTDH","https://www.defined.fi/sol/93kwsC97S72rhQUkTt1ZcwDt2HTGEtohu6cscomjpump?maker=65mY5Ha1uq1sRTrFVkyHMKEkhqTispdFvcNr9LfEvTDH")</f>
        <v/>
      </c>
      <c r="M57">
        <f>HYPERLINK("https://dexscreener.com/solana/93kwsC97S72rhQUkTt1ZcwDt2HTGEtohu6cscomjpump?maker=65mY5Ha1uq1sRTrFVkyHMKEkhqTispdFvcNr9LfEvTDH","https://dexscreener.com/solana/93kwsC97S72rhQUkTt1ZcwDt2HTGEtohu6cscomjpump?maker=65mY5Ha1uq1sRTrFVkyHMKEkhqTispdFvcNr9LfEvTDH")</f>
        <v/>
      </c>
    </row>
    <row r="58">
      <c r="A58" t="inlineStr">
        <is>
          <t>FzQectckWX1XLxUHNh9PfepacRG1sz8PQh4tBY5xpump</t>
        </is>
      </c>
      <c r="B58" t="inlineStr">
        <is>
          <t>MELO</t>
        </is>
      </c>
      <c r="C58" t="n">
        <v>19</v>
      </c>
      <c r="D58" t="n">
        <v>-3.94</v>
      </c>
      <c r="E58" t="n">
        <v>-0.91</v>
      </c>
      <c r="F58" t="n">
        <v>4.32</v>
      </c>
      <c r="G58" t="n">
        <v>0.385</v>
      </c>
      <c r="H58" t="n">
        <v>3</v>
      </c>
      <c r="I58" t="n">
        <v>1</v>
      </c>
      <c r="J58" t="n">
        <v>-1</v>
      </c>
      <c r="K58" t="n">
        <v>-1</v>
      </c>
      <c r="L58">
        <f>HYPERLINK("https://www.defined.fi/sol/FzQectckWX1XLxUHNh9PfepacRG1sz8PQh4tBY5xpump?maker=65mY5Ha1uq1sRTrFVkyHMKEkhqTispdFvcNr9LfEvTDH","https://www.defined.fi/sol/FzQectckWX1XLxUHNh9PfepacRG1sz8PQh4tBY5xpump?maker=65mY5Ha1uq1sRTrFVkyHMKEkhqTispdFvcNr9LfEvTDH")</f>
        <v/>
      </c>
      <c r="M58">
        <f>HYPERLINK("https://dexscreener.com/solana/FzQectckWX1XLxUHNh9PfepacRG1sz8PQh4tBY5xpump?maker=65mY5Ha1uq1sRTrFVkyHMKEkhqTispdFvcNr9LfEvTDH","https://dexscreener.com/solana/FzQectckWX1XLxUHNh9PfepacRG1sz8PQh4tBY5xpump?maker=65mY5Ha1uq1sRTrFVkyHMKEkhqTispdFvcNr9LfEvTDH")</f>
        <v/>
      </c>
    </row>
    <row r="59">
      <c r="A59" t="inlineStr">
        <is>
          <t>CLXPjdHA2ikfQVPeQJiy4vomAZseVVMuowUtngRMpump</t>
        </is>
      </c>
      <c r="B59" t="inlineStr">
        <is>
          <t>KhaoKheow</t>
        </is>
      </c>
      <c r="C59" t="n">
        <v>20</v>
      </c>
      <c r="D59" t="n">
        <v>4.5</v>
      </c>
      <c r="E59" t="n">
        <v>1.01</v>
      </c>
      <c r="F59" t="n">
        <v>4.45</v>
      </c>
      <c r="G59" t="n">
        <v>8.949999999999999</v>
      </c>
      <c r="H59" t="n">
        <v>3</v>
      </c>
      <c r="I59" t="n">
        <v>3</v>
      </c>
      <c r="J59" t="n">
        <v>-1</v>
      </c>
      <c r="K59" t="n">
        <v>-1</v>
      </c>
      <c r="L59">
        <f>HYPERLINK("https://www.defined.fi/sol/CLXPjdHA2ikfQVPeQJiy4vomAZseVVMuowUtngRMpump?maker=65mY5Ha1uq1sRTrFVkyHMKEkhqTispdFvcNr9LfEvTDH","https://www.defined.fi/sol/CLXPjdHA2ikfQVPeQJiy4vomAZseVVMuowUtngRMpump?maker=65mY5Ha1uq1sRTrFVkyHMKEkhqTispdFvcNr9LfEvTDH")</f>
        <v/>
      </c>
      <c r="M59">
        <f>HYPERLINK("https://dexscreener.com/solana/CLXPjdHA2ikfQVPeQJiy4vomAZseVVMuowUtngRMpump?maker=65mY5Ha1uq1sRTrFVkyHMKEkhqTispdFvcNr9LfEvTDH","https://dexscreener.com/solana/CLXPjdHA2ikfQVPeQJiy4vomAZseVVMuowUtngRMpump?maker=65mY5Ha1uq1sRTrFVkyHMKEkhqTispdFvcNr9LfEvTDH")</f>
        <v/>
      </c>
    </row>
    <row r="60">
      <c r="A60" t="inlineStr">
        <is>
          <t>BUEpY2hK5CZtGaqn8t2HVqzzhakzjSNENumwRVzzpump</t>
        </is>
      </c>
      <c r="B60" t="inlineStr">
        <is>
          <t>NongMoo</t>
        </is>
      </c>
      <c r="C60" t="n">
        <v>21</v>
      </c>
      <c r="D60" t="n">
        <v>-0.264</v>
      </c>
      <c r="E60" t="n">
        <v>-0.27</v>
      </c>
      <c r="F60" t="n">
        <v>0.983</v>
      </c>
      <c r="G60" t="n">
        <v>0.72</v>
      </c>
      <c r="H60" t="n">
        <v>1</v>
      </c>
      <c r="I60" t="n">
        <v>1</v>
      </c>
      <c r="J60" t="n">
        <v>-1</v>
      </c>
      <c r="K60" t="n">
        <v>-1</v>
      </c>
      <c r="L60">
        <f>HYPERLINK("https://www.defined.fi/sol/BUEpY2hK5CZtGaqn8t2HVqzzhakzjSNENumwRVzzpump?maker=65mY5Ha1uq1sRTrFVkyHMKEkhqTispdFvcNr9LfEvTDH","https://www.defined.fi/sol/BUEpY2hK5CZtGaqn8t2HVqzzhakzjSNENumwRVzzpump?maker=65mY5Ha1uq1sRTrFVkyHMKEkhqTispdFvcNr9LfEvTDH")</f>
        <v/>
      </c>
      <c r="M60">
        <f>HYPERLINK("https://dexscreener.com/solana/BUEpY2hK5CZtGaqn8t2HVqzzhakzjSNENumwRVzzpump?maker=65mY5Ha1uq1sRTrFVkyHMKEkhqTispdFvcNr9LfEvTDH","https://dexscreener.com/solana/BUEpY2hK5CZtGaqn8t2HVqzzhakzjSNENumwRVzzpump?maker=65mY5Ha1uq1sRTrFVkyHMKEkhqTispdFvcNr9LfEvTDH")</f>
        <v/>
      </c>
    </row>
    <row r="61">
      <c r="A61" t="inlineStr">
        <is>
          <t>Es9vMFrzaCERmJfrF4H2FYD4KCoNkY11McCe8BenwNYB</t>
        </is>
      </c>
      <c r="B61" t="inlineStr">
        <is>
          <t>USDT</t>
        </is>
      </c>
      <c r="C61" t="n">
        <v>22</v>
      </c>
      <c r="D61" t="n">
        <v>0</v>
      </c>
      <c r="E61" t="n">
        <v>0</v>
      </c>
      <c r="F61" t="n">
        <v>0</v>
      </c>
      <c r="G61" t="n">
        <v>0</v>
      </c>
      <c r="H61" t="n">
        <v>0</v>
      </c>
      <c r="I61" t="n">
        <v>0</v>
      </c>
      <c r="J61" t="n">
        <v>-1</v>
      </c>
      <c r="K61" t="n">
        <v>-1</v>
      </c>
      <c r="L61">
        <f>HYPERLINK("https://www.defined.fi/sol/Es9vMFrzaCERmJfrF4H2FYD4KCoNkY11McCe8BenwNYB?maker=65mY5Ha1uq1sRTrFVkyHMKEkhqTispdFvcNr9LfEvTDH","https://www.defined.fi/sol/Es9vMFrzaCERmJfrF4H2FYD4KCoNkY11McCe8BenwNYB?maker=65mY5Ha1uq1sRTrFVkyHMKEkhqTispdFvcNr9LfEvTDH")</f>
        <v/>
      </c>
      <c r="M61">
        <f>HYPERLINK("https://dexscreener.com/solana/Es9vMFrzaCERmJfrF4H2FYD4KCoNkY11McCe8BenwNYB?maker=65mY5Ha1uq1sRTrFVkyHMKEkhqTispdFvcNr9LfEvTDH","https://dexscreener.com/solana/Es9vMFrzaCERmJfrF4H2FYD4KCoNkY11McCe8BenwNYB?maker=65mY5Ha1uq1sRTrFVkyHMKEkhqTispdFvcNr9LfEvTDH")</f>
        <v/>
      </c>
    </row>
    <row r="62">
      <c r="A62" t="inlineStr">
        <is>
          <t>AiQcnL5gPjEXVH1E1FGUdN1WhPz4qXAZfQJxpGrJpump</t>
        </is>
      </c>
      <c r="B62" t="inlineStr">
        <is>
          <t>kheowzoo</t>
        </is>
      </c>
      <c r="C62" t="n">
        <v>22</v>
      </c>
      <c r="D62" t="n">
        <v>6.79</v>
      </c>
      <c r="E62" t="n">
        <v>3.57</v>
      </c>
      <c r="F62" t="n">
        <v>1.9</v>
      </c>
      <c r="G62" t="n">
        <v>8.699999999999999</v>
      </c>
      <c r="H62" t="n">
        <v>2</v>
      </c>
      <c r="I62" t="n">
        <v>2</v>
      </c>
      <c r="J62" t="n">
        <v>-1</v>
      </c>
      <c r="K62" t="n">
        <v>-1</v>
      </c>
      <c r="L62">
        <f>HYPERLINK("https://www.defined.fi/sol/AiQcnL5gPjEXVH1E1FGUdN1WhPz4qXAZfQJxpGrJpump?maker=65mY5Ha1uq1sRTrFVkyHMKEkhqTispdFvcNr9LfEvTDH","https://www.defined.fi/sol/AiQcnL5gPjEXVH1E1FGUdN1WhPz4qXAZfQJxpGrJpump?maker=65mY5Ha1uq1sRTrFVkyHMKEkhqTispdFvcNr9LfEvTDH")</f>
        <v/>
      </c>
      <c r="M62">
        <f>HYPERLINK("https://dexscreener.com/solana/AiQcnL5gPjEXVH1E1FGUdN1WhPz4qXAZfQJxpGrJpump?maker=65mY5Ha1uq1sRTrFVkyHMKEkhqTispdFvcNr9LfEvTDH","https://dexscreener.com/solana/AiQcnL5gPjEXVH1E1FGUdN1WhPz4qXAZfQJxpGrJpump?maker=65mY5Ha1uq1sRTrFVkyHMKEkhqTispdFvcNr9LfEvTDH")</f>
        <v/>
      </c>
    </row>
    <row r="63">
      <c r="A63" t="inlineStr">
        <is>
          <t>4aL5GLRuzsnJjJWNdXK7TPTVpGhP6PyV4ZhyQiyxpump</t>
        </is>
      </c>
      <c r="B63" t="inlineStr">
        <is>
          <t>GM</t>
        </is>
      </c>
      <c r="C63" t="n">
        <v>22</v>
      </c>
      <c r="D63" t="n">
        <v>0.6919999999999999</v>
      </c>
      <c r="E63" t="n">
        <v>0.6899999999999999</v>
      </c>
      <c r="F63" t="n">
        <v>1</v>
      </c>
      <c r="G63" t="n">
        <v>1.7</v>
      </c>
      <c r="H63" t="n">
        <v>1</v>
      </c>
      <c r="I63" t="n">
        <v>2</v>
      </c>
      <c r="J63" t="n">
        <v>-1</v>
      </c>
      <c r="K63" t="n">
        <v>-1</v>
      </c>
      <c r="L63">
        <f>HYPERLINK("https://www.defined.fi/sol/4aL5GLRuzsnJjJWNdXK7TPTVpGhP6PyV4ZhyQiyxpump?maker=65mY5Ha1uq1sRTrFVkyHMKEkhqTispdFvcNr9LfEvTDH","https://www.defined.fi/sol/4aL5GLRuzsnJjJWNdXK7TPTVpGhP6PyV4ZhyQiyxpump?maker=65mY5Ha1uq1sRTrFVkyHMKEkhqTispdFvcNr9LfEvTDH")</f>
        <v/>
      </c>
      <c r="M63">
        <f>HYPERLINK("https://dexscreener.com/solana/4aL5GLRuzsnJjJWNdXK7TPTVpGhP6PyV4ZhyQiyxpump?maker=65mY5Ha1uq1sRTrFVkyHMKEkhqTispdFvcNr9LfEvTDH","https://dexscreener.com/solana/4aL5GLRuzsnJjJWNdXK7TPTVpGhP6PyV4ZhyQiyxpump?maker=65mY5Ha1uq1sRTrFVkyHMKEkhqTispdFvcNr9LfEvTDH")</f>
        <v/>
      </c>
    </row>
    <row r="64">
      <c r="A64" t="inlineStr">
        <is>
          <t>FvER7SsvY5GqAMawf7Qfb5MnUUmDdbPNPg4nCa4zHoLw</t>
        </is>
      </c>
      <c r="B64" t="inlineStr">
        <is>
          <t>PAJAMAS</t>
        </is>
      </c>
      <c r="C64" t="n">
        <v>31</v>
      </c>
      <c r="D64" t="n">
        <v>-20.54</v>
      </c>
      <c r="E64" t="n">
        <v>-0.17</v>
      </c>
      <c r="F64" t="n">
        <v>120.11</v>
      </c>
      <c r="G64" t="n">
        <v>99.56</v>
      </c>
      <c r="H64" t="n">
        <v>9</v>
      </c>
      <c r="I64" t="n">
        <v>24</v>
      </c>
      <c r="J64" t="n">
        <v>-1</v>
      </c>
      <c r="K64" t="n">
        <v>-1</v>
      </c>
      <c r="L64">
        <f>HYPERLINK("https://www.defined.fi/sol/FvER7SsvY5GqAMawf7Qfb5MnUUmDdbPNPg4nCa4zHoLw?maker=65mY5Ha1uq1sRTrFVkyHMKEkhqTispdFvcNr9LfEvTDH","https://www.defined.fi/sol/FvER7SsvY5GqAMawf7Qfb5MnUUmDdbPNPg4nCa4zHoLw?maker=65mY5Ha1uq1sRTrFVkyHMKEkhqTispdFvcNr9LfEvTDH")</f>
        <v/>
      </c>
      <c r="M64">
        <f>HYPERLINK("https://dexscreener.com/solana/FvER7SsvY5GqAMawf7Qfb5MnUUmDdbPNPg4nCa4zHoLw?maker=65mY5Ha1uq1sRTrFVkyHMKEkhqTispdFvcNr9LfEvTDH","https://dexscreener.com/solana/FvER7SsvY5GqAMawf7Qfb5MnUUmDdbPNPg4nCa4zHoLw?maker=65mY5Ha1uq1sRTrFVkyHMKEkhqTispdFvcNr9LfEvTDH")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2024-10-20T15:37:34Z</dcterms:created>
  <dcterms:modified xsi:type="dcterms:W3CDTF">2024-10-20T15:37:34Z</dcterms:modified>
</cp:coreProperties>
</file>