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DhqViYG2T1N3B4xziTx22aPW4rwGKkvpcF5shrD8pump</t>
        </is>
      </c>
      <c r="B2" t="inlineStr">
        <is>
          <t>AOE</t>
        </is>
      </c>
      <c r="C2" t="n">
        <v>0</v>
      </c>
      <c r="D2" t="n">
        <v>-12.89</v>
      </c>
      <c r="E2" t="n">
        <v>-0.43</v>
      </c>
      <c r="F2" t="n">
        <v>29.95</v>
      </c>
      <c r="G2" t="n">
        <v>0</v>
      </c>
      <c r="H2" t="n">
        <v>2</v>
      </c>
      <c r="I2" t="n">
        <v>0</v>
      </c>
      <c r="J2" t="n">
        <v>-1</v>
      </c>
      <c r="K2" t="n">
        <v>-1</v>
      </c>
      <c r="L2">
        <f>HYPERLINK("https://www.defined.fi/sol/DhqViYG2T1N3B4xziTx22aPW4rwGKkvpcF5shrD8pump?maker=5ZzRvjZZw4JiDbPQc7NuG9wp4wDjXoWiQo6JpSSYxQZe","https://www.defined.fi/sol/DhqViYG2T1N3B4xziTx22aPW4rwGKkvpcF5shrD8pump?maker=5ZzRvjZZw4JiDbPQc7NuG9wp4wDjXoWiQo6JpSSYxQZe")</f>
        <v/>
      </c>
      <c r="M2">
        <f>HYPERLINK("https://dexscreener.com/solana/DhqViYG2T1N3B4xziTx22aPW4rwGKkvpcF5shrD8pump?maker=5ZzRvjZZw4JiDbPQc7NuG9wp4wDjXoWiQo6JpSSYxQZe","https://dexscreener.com/solana/DhqViYG2T1N3B4xziTx22aPW4rwGKkvpcF5shrD8pump?maker=5ZzRvjZZw4JiDbPQc7NuG9wp4wDjXoWiQo6JpSSYxQZe")</f>
        <v/>
      </c>
    </row>
    <row r="3">
      <c r="A3" t="inlineStr">
        <is>
          <t>CzLSujWBLFsSjncfkh59rUFqvafWcY5tzedWJSuypump</t>
        </is>
      </c>
      <c r="B3" t="inlineStr">
        <is>
          <t>GOAT</t>
        </is>
      </c>
      <c r="C3" t="n">
        <v>0</v>
      </c>
      <c r="D3" t="n">
        <v>901.8200000000001</v>
      </c>
      <c r="E3" t="n">
        <v>0.14</v>
      </c>
      <c r="F3" t="n">
        <v>6695.62</v>
      </c>
      <c r="G3" t="n">
        <v>6948.64</v>
      </c>
      <c r="H3" t="n">
        <v>235</v>
      </c>
      <c r="I3" t="n">
        <v>521</v>
      </c>
      <c r="J3" t="n">
        <v>-1</v>
      </c>
      <c r="K3" t="n">
        <v>-1</v>
      </c>
      <c r="L3">
        <f>HYPERLINK("https://www.defined.fi/sol/CzLSujWBLFsSjncfkh59rUFqvafWcY5tzedWJSuypump?maker=5ZzRvjZZw4JiDbPQc7NuG9wp4wDjXoWiQo6JpSSYxQZe","https://www.defined.fi/sol/CzLSujWBLFsSjncfkh59rUFqvafWcY5tzedWJSuypump?maker=5ZzRvjZZw4JiDbPQc7NuG9wp4wDjXoWiQo6JpSSYxQZe")</f>
        <v/>
      </c>
      <c r="M3">
        <f>HYPERLINK("https://dexscreener.com/solana/CzLSujWBLFsSjncfkh59rUFqvafWcY5tzedWJSuypump?maker=5ZzRvjZZw4JiDbPQc7NuG9wp4wDjXoWiQo6JpSSYxQZe","https://dexscreener.com/solana/CzLSujWBLFsSjncfkh59rUFqvafWcY5tzedWJSuypump?maker=5ZzRvjZZw4JiDbPQc7NuG9wp4wDjXoWiQo6JpSSYxQZe")</f>
        <v/>
      </c>
    </row>
    <row r="4">
      <c r="A4" t="inlineStr">
        <is>
          <t>CZGP1EJUjPRSf3sB8MqoEbUrADHxG3ad6s7iAC7d1ao5</t>
        </is>
      </c>
      <c r="B4" t="inlineStr">
        <is>
          <t>AI</t>
        </is>
      </c>
      <c r="C4" t="n">
        <v>0</v>
      </c>
      <c r="D4" t="n">
        <v>31.75</v>
      </c>
      <c r="E4" t="n">
        <v>0.62</v>
      </c>
      <c r="F4" t="n">
        <v>51.5</v>
      </c>
      <c r="G4" t="n">
        <v>0</v>
      </c>
      <c r="H4" t="n">
        <v>6</v>
      </c>
      <c r="I4" t="n">
        <v>0</v>
      </c>
      <c r="J4" t="n">
        <v>-1</v>
      </c>
      <c r="K4" t="n">
        <v>-1</v>
      </c>
      <c r="L4">
        <f>HYPERLINK("https://www.defined.fi/sol/CZGP1EJUjPRSf3sB8MqoEbUrADHxG3ad6s7iAC7d1ao5?maker=5ZzRvjZZw4JiDbPQc7NuG9wp4wDjXoWiQo6JpSSYxQZe","https://www.defined.fi/sol/CZGP1EJUjPRSf3sB8MqoEbUrADHxG3ad6s7iAC7d1ao5?maker=5ZzRvjZZw4JiDbPQc7NuG9wp4wDjXoWiQo6JpSSYxQZe")</f>
        <v/>
      </c>
      <c r="M4">
        <f>HYPERLINK("https://dexscreener.com/solana/CZGP1EJUjPRSf3sB8MqoEbUrADHxG3ad6s7iAC7d1ao5?maker=5ZzRvjZZw4JiDbPQc7NuG9wp4wDjXoWiQo6JpSSYxQZe","https://dexscreener.com/solana/CZGP1EJUjPRSf3sB8MqoEbUrADHxG3ad6s7iAC7d1ao5?maker=5ZzRvjZZw4JiDbPQc7NuG9wp4wDjXoWiQo6JpSSYxQZe")</f>
        <v/>
      </c>
    </row>
    <row r="5">
      <c r="A5" t="inlineStr">
        <is>
          <t>FnQMnE5aC59t3obZK1qfDKHVYKtU2tCPHN63ovuypump</t>
        </is>
      </c>
      <c r="B5" t="inlineStr">
        <is>
          <t>TAofU</t>
        </is>
      </c>
      <c r="C5" t="n">
        <v>0</v>
      </c>
      <c r="D5" t="n">
        <v>5.45</v>
      </c>
      <c r="E5" t="n">
        <v>0.18</v>
      </c>
      <c r="F5" t="n">
        <v>30.08</v>
      </c>
      <c r="G5" t="n">
        <v>30.56</v>
      </c>
      <c r="H5" t="n">
        <v>2</v>
      </c>
      <c r="I5" t="n">
        <v>2</v>
      </c>
      <c r="J5" t="n">
        <v>-1</v>
      </c>
      <c r="K5" t="n">
        <v>-1</v>
      </c>
      <c r="L5">
        <f>HYPERLINK("https://www.defined.fi/sol/FnQMnE5aC59t3obZK1qfDKHVYKtU2tCPHN63ovuypump?maker=5ZzRvjZZw4JiDbPQc7NuG9wp4wDjXoWiQo6JpSSYxQZe","https://www.defined.fi/sol/FnQMnE5aC59t3obZK1qfDKHVYKtU2tCPHN63ovuypump?maker=5ZzRvjZZw4JiDbPQc7NuG9wp4wDjXoWiQo6JpSSYxQZe")</f>
        <v/>
      </c>
      <c r="M5">
        <f>HYPERLINK("https://dexscreener.com/solana/FnQMnE5aC59t3obZK1qfDKHVYKtU2tCPHN63ovuypump?maker=5ZzRvjZZw4JiDbPQc7NuG9wp4wDjXoWiQo6JpSSYxQZe","https://dexscreener.com/solana/FnQMnE5aC59t3obZK1qfDKHVYKtU2tCPHN63ovuypump?maker=5ZzRvjZZw4JiDbPQc7NuG9wp4wDjXoWiQo6JpSSYxQZe")</f>
        <v/>
      </c>
    </row>
    <row r="6">
      <c r="A6" t="inlineStr">
        <is>
          <t>Gf4RNrfLhLiauTdu56hF9ijo9od4xTkekekP3WervQpH</t>
        </is>
      </c>
      <c r="B6" t="inlineStr">
        <is>
          <t>WAAALADY</t>
        </is>
      </c>
      <c r="C6" t="n">
        <v>0</v>
      </c>
      <c r="D6" t="n">
        <v>-5.1</v>
      </c>
      <c r="E6" t="n">
        <v>-0.26</v>
      </c>
      <c r="F6" t="n">
        <v>70.76000000000001</v>
      </c>
      <c r="G6" t="n">
        <v>2.84</v>
      </c>
      <c r="H6" t="n">
        <v>12</v>
      </c>
      <c r="I6" t="n">
        <v>1</v>
      </c>
      <c r="J6" t="n">
        <v>-1</v>
      </c>
      <c r="K6" t="n">
        <v>-1</v>
      </c>
      <c r="L6">
        <f>HYPERLINK("https://www.defined.fi/sol/Gf4RNrfLhLiauTdu56hF9ijo9od4xTkekekP3WervQpH?maker=5ZzRvjZZw4JiDbPQc7NuG9wp4wDjXoWiQo6JpSSYxQZe","https://www.defined.fi/sol/Gf4RNrfLhLiauTdu56hF9ijo9od4xTkekekP3WervQpH?maker=5ZzRvjZZw4JiDbPQc7NuG9wp4wDjXoWiQo6JpSSYxQZe")</f>
        <v/>
      </c>
      <c r="M6">
        <f>HYPERLINK("https://dexscreener.com/solana/Gf4RNrfLhLiauTdu56hF9ijo9od4xTkekekP3WervQpH?maker=5ZzRvjZZw4JiDbPQc7NuG9wp4wDjXoWiQo6JpSSYxQZe","https://dexscreener.com/solana/Gf4RNrfLhLiauTdu56hF9ijo9od4xTkekekP3WervQpH?maker=5ZzRvjZZw4JiDbPQc7NuG9wp4wDjXoWiQo6JpSSYxQZe")</f>
        <v/>
      </c>
    </row>
    <row r="7">
      <c r="A7" t="inlineStr">
        <is>
          <t>FFEp9wjbMH7UsbK9vGwUGrwNHWVYwoTUYAvCCdeipump</t>
        </is>
      </c>
      <c r="B7" t="inlineStr">
        <is>
          <t>1992TC</t>
        </is>
      </c>
      <c r="C7" t="n">
        <v>0</v>
      </c>
      <c r="D7" t="n">
        <v>-0.885</v>
      </c>
      <c r="E7" t="n">
        <v>-0.29</v>
      </c>
      <c r="F7" t="n">
        <v>3.01</v>
      </c>
      <c r="G7" t="n">
        <v>2.13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HYPERLINK("https://www.defined.fi/sol/FFEp9wjbMH7UsbK9vGwUGrwNHWVYwoTUYAvCCdeipump?maker=5ZzRvjZZw4JiDbPQc7NuG9wp4wDjXoWiQo6JpSSYxQZe","https://www.defined.fi/sol/FFEp9wjbMH7UsbK9vGwUGrwNHWVYwoTUYAvCCdeipump?maker=5ZzRvjZZw4JiDbPQc7NuG9wp4wDjXoWiQo6JpSSYxQZe")</f>
        <v/>
      </c>
      <c r="M7">
        <f>HYPERLINK("https://dexscreener.com/solana/FFEp9wjbMH7UsbK9vGwUGrwNHWVYwoTUYAvCCdeipump?maker=5ZzRvjZZw4JiDbPQc7NuG9wp4wDjXoWiQo6JpSSYxQZe","https://dexscreener.com/solana/FFEp9wjbMH7UsbK9vGwUGrwNHWVYwoTUYAvCCdeipump?maker=5ZzRvjZZw4JiDbPQc7NuG9wp4wDjXoWiQo6JpSSYxQZe")</f>
        <v/>
      </c>
    </row>
    <row r="8">
      <c r="A8" t="inlineStr">
        <is>
          <t>3LcDvRgQjekhz8dBCfsfCLSzxAKc32r6nAxoT8aXpump</t>
        </is>
      </c>
      <c r="B8" t="inlineStr">
        <is>
          <t>DIOGENES</t>
        </is>
      </c>
      <c r="C8" t="n">
        <v>0</v>
      </c>
      <c r="D8" t="n">
        <v>-3.64</v>
      </c>
      <c r="E8" t="n">
        <v>-0.5600000000000001</v>
      </c>
      <c r="F8" t="n">
        <v>6.51</v>
      </c>
      <c r="G8" t="n">
        <v>2.87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HYPERLINK("https://www.defined.fi/sol/3LcDvRgQjekhz8dBCfsfCLSzxAKc32r6nAxoT8aXpump?maker=5ZzRvjZZw4JiDbPQc7NuG9wp4wDjXoWiQo6JpSSYxQZe","https://www.defined.fi/sol/3LcDvRgQjekhz8dBCfsfCLSzxAKc32r6nAxoT8aXpump?maker=5ZzRvjZZw4JiDbPQc7NuG9wp4wDjXoWiQo6JpSSYxQZe")</f>
        <v/>
      </c>
      <c r="M8">
        <f>HYPERLINK("https://dexscreener.com/solana/3LcDvRgQjekhz8dBCfsfCLSzxAKc32r6nAxoT8aXpump?maker=5ZzRvjZZw4JiDbPQc7NuG9wp4wDjXoWiQo6JpSSYxQZe","https://dexscreener.com/solana/3LcDvRgQjekhz8dBCfsfCLSzxAKc32r6nAxoT8aXpump?maker=5ZzRvjZZw4JiDbPQc7NuG9wp4wDjXoWiQo6JpSSYxQZe")</f>
        <v/>
      </c>
    </row>
    <row r="9">
      <c r="A9" t="inlineStr">
        <is>
          <t>LSpcBYHeBchGGw3V2bdpp2abm5UqDU1ydFu4XJhpump</t>
        </is>
      </c>
      <c r="B9" t="inlineStr">
        <is>
          <t>AGUIRRE</t>
        </is>
      </c>
      <c r="C9" t="n">
        <v>0</v>
      </c>
      <c r="D9" t="n">
        <v>-1.09</v>
      </c>
      <c r="E9" t="n">
        <v>-0.36</v>
      </c>
      <c r="F9" t="n">
        <v>3.05</v>
      </c>
      <c r="G9" t="n">
        <v>1.95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HYPERLINK("https://www.defined.fi/sol/LSpcBYHeBchGGw3V2bdpp2abm5UqDU1ydFu4XJhpump?maker=5ZzRvjZZw4JiDbPQc7NuG9wp4wDjXoWiQo6JpSSYxQZe","https://www.defined.fi/sol/LSpcBYHeBchGGw3V2bdpp2abm5UqDU1ydFu4XJhpump?maker=5ZzRvjZZw4JiDbPQc7NuG9wp4wDjXoWiQo6JpSSYxQZe")</f>
        <v/>
      </c>
      <c r="M9">
        <f>HYPERLINK("https://dexscreener.com/solana/LSpcBYHeBchGGw3V2bdpp2abm5UqDU1ydFu4XJhpump?maker=5ZzRvjZZw4JiDbPQc7NuG9wp4wDjXoWiQo6JpSSYxQZe","https://dexscreener.com/solana/LSpcBYHeBchGGw3V2bdpp2abm5UqDU1ydFu4XJhpump?maker=5ZzRvjZZw4JiDbPQc7NuG9wp4wDjXoWiQo6JpSSYxQZe")</f>
        <v/>
      </c>
    </row>
    <row r="10">
      <c r="A10" t="inlineStr">
        <is>
          <t>A8ttkKtgJrqDp3Jj1EeEKNoPWkiqQDXo8UDhbip1pump</t>
        </is>
      </c>
      <c r="B10" t="inlineStr">
        <is>
          <t>Utopia</t>
        </is>
      </c>
      <c r="C10" t="n">
        <v>0</v>
      </c>
      <c r="D10" t="n">
        <v>-0.097</v>
      </c>
      <c r="E10" t="n">
        <v>-1</v>
      </c>
      <c r="F10" t="n">
        <v>2.01</v>
      </c>
      <c r="G10" t="n">
        <v>1.91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HYPERLINK("https://www.defined.fi/sol/A8ttkKtgJrqDp3Jj1EeEKNoPWkiqQDXo8UDhbip1pump?maker=5ZzRvjZZw4JiDbPQc7NuG9wp4wDjXoWiQo6JpSSYxQZe","https://www.defined.fi/sol/A8ttkKtgJrqDp3Jj1EeEKNoPWkiqQDXo8UDhbip1pump?maker=5ZzRvjZZw4JiDbPQc7NuG9wp4wDjXoWiQo6JpSSYxQZe")</f>
        <v/>
      </c>
      <c r="M10">
        <f>HYPERLINK("https://dexscreener.com/solana/A8ttkKtgJrqDp3Jj1EeEKNoPWkiqQDXo8UDhbip1pump?maker=5ZzRvjZZw4JiDbPQc7NuG9wp4wDjXoWiQo6JpSSYxQZe","https://dexscreener.com/solana/A8ttkKtgJrqDp3Jj1EeEKNoPWkiqQDXo8UDhbip1pump?maker=5ZzRvjZZw4JiDbPQc7NuG9wp4wDjXoWiQo6JpSSYxQZe")</f>
        <v/>
      </c>
    </row>
    <row r="11">
      <c r="A11" t="inlineStr">
        <is>
          <t>9ZbdVQggYQ7TyXTSRH5AzEtQ8LewR4Jqd3G77fMipump</t>
        </is>
      </c>
      <c r="B11" t="inlineStr">
        <is>
          <t>buggy</t>
        </is>
      </c>
      <c r="C11" t="n">
        <v>0</v>
      </c>
      <c r="D11" t="n">
        <v>-1.91</v>
      </c>
      <c r="E11" t="n">
        <v>-0.19</v>
      </c>
      <c r="F11" t="n">
        <v>9.970000000000001</v>
      </c>
      <c r="G11" t="n">
        <v>8.06</v>
      </c>
      <c r="H11" t="n">
        <v>1</v>
      </c>
      <c r="I11" t="n">
        <v>2</v>
      </c>
      <c r="J11" t="n">
        <v>-1</v>
      </c>
      <c r="K11" t="n">
        <v>-1</v>
      </c>
      <c r="L11">
        <f>HYPERLINK("https://www.defined.fi/sol/9ZbdVQggYQ7TyXTSRH5AzEtQ8LewR4Jqd3G77fMipump?maker=5ZzRvjZZw4JiDbPQc7NuG9wp4wDjXoWiQo6JpSSYxQZe","https://www.defined.fi/sol/9ZbdVQggYQ7TyXTSRH5AzEtQ8LewR4Jqd3G77fMipump?maker=5ZzRvjZZw4JiDbPQc7NuG9wp4wDjXoWiQo6JpSSYxQZe")</f>
        <v/>
      </c>
      <c r="M11">
        <f>HYPERLINK("https://dexscreener.com/solana/9ZbdVQggYQ7TyXTSRH5AzEtQ8LewR4Jqd3G77fMipump?maker=5ZzRvjZZw4JiDbPQc7NuG9wp4wDjXoWiQo6JpSSYxQZe","https://dexscreener.com/solana/9ZbdVQggYQ7TyXTSRH5AzEtQ8LewR4Jqd3G77fMipump?maker=5ZzRvjZZw4JiDbPQc7NuG9wp4wDjXoWiQo6JpSSYxQZe")</f>
        <v/>
      </c>
    </row>
    <row r="12">
      <c r="A12" t="inlineStr">
        <is>
          <t>HeJUFDxfJSzYFUuHLxkMqCgytU31G6mjP4wKviwqpump</t>
        </is>
      </c>
      <c r="B12" t="inlineStr">
        <is>
          <t>GNON</t>
        </is>
      </c>
      <c r="C12" t="n">
        <v>0</v>
      </c>
      <c r="D12" t="n">
        <v>659.38</v>
      </c>
      <c r="E12" t="n">
        <v>0.47</v>
      </c>
      <c r="F12" t="n">
        <v>1409.81</v>
      </c>
      <c r="G12" t="n">
        <v>1278.31</v>
      </c>
      <c r="H12" t="n">
        <v>36</v>
      </c>
      <c r="I12" t="n">
        <v>46</v>
      </c>
      <c r="J12" t="n">
        <v>-1</v>
      </c>
      <c r="K12" t="n">
        <v>-1</v>
      </c>
      <c r="L12">
        <f>HYPERLINK("https://www.defined.fi/sol/HeJUFDxfJSzYFUuHLxkMqCgytU31G6mjP4wKviwqpump?maker=5ZzRvjZZw4JiDbPQc7NuG9wp4wDjXoWiQo6JpSSYxQZe","https://www.defined.fi/sol/HeJUFDxfJSzYFUuHLxkMqCgytU31G6mjP4wKviwqpump?maker=5ZzRvjZZw4JiDbPQc7NuG9wp4wDjXoWiQo6JpSSYxQZe")</f>
        <v/>
      </c>
      <c r="M12">
        <f>HYPERLINK("https://dexscreener.com/solana/HeJUFDxfJSzYFUuHLxkMqCgytU31G6mjP4wKviwqpump?maker=5ZzRvjZZw4JiDbPQc7NuG9wp4wDjXoWiQo6JpSSYxQZe","https://dexscreener.com/solana/HeJUFDxfJSzYFUuHLxkMqCgytU31G6mjP4wKviwqpump?maker=5ZzRvjZZw4JiDbPQc7NuG9wp4wDjXoWiQo6JpSSYxQZe")</f>
        <v/>
      </c>
    </row>
    <row r="13">
      <c r="A13" t="inlineStr">
        <is>
          <t>9Za5hA1XFyGBNbGNEJH7v411AXaW19WMhKaAvamUgT7T</t>
        </is>
      </c>
      <c r="B13" t="inlineStr">
        <is>
          <t>Elysium</t>
        </is>
      </c>
      <c r="C13" t="n">
        <v>0</v>
      </c>
      <c r="D13" t="n">
        <v>4.56</v>
      </c>
      <c r="E13" t="n">
        <v>0.04</v>
      </c>
      <c r="F13" t="n">
        <v>265.3</v>
      </c>
      <c r="G13" t="n">
        <v>0.08</v>
      </c>
      <c r="H13" t="n">
        <v>27</v>
      </c>
      <c r="I13" t="n">
        <v>2</v>
      </c>
      <c r="J13" t="n">
        <v>-1</v>
      </c>
      <c r="K13" t="n">
        <v>-1</v>
      </c>
      <c r="L13">
        <f>HYPERLINK("https://www.defined.fi/sol/9Za5hA1XFyGBNbGNEJH7v411AXaW19WMhKaAvamUgT7T?maker=5ZzRvjZZw4JiDbPQc7NuG9wp4wDjXoWiQo6JpSSYxQZe","https://www.defined.fi/sol/9Za5hA1XFyGBNbGNEJH7v411AXaW19WMhKaAvamUgT7T?maker=5ZzRvjZZw4JiDbPQc7NuG9wp4wDjXoWiQo6JpSSYxQZe")</f>
        <v/>
      </c>
      <c r="M13">
        <f>HYPERLINK("https://dexscreener.com/solana/9Za5hA1XFyGBNbGNEJH7v411AXaW19WMhKaAvamUgT7T?maker=5ZzRvjZZw4JiDbPQc7NuG9wp4wDjXoWiQo6JpSSYxQZe","https://dexscreener.com/solana/9Za5hA1XFyGBNbGNEJH7v411AXaW19WMhKaAvamUgT7T?maker=5ZzRvjZZw4JiDbPQc7NuG9wp4wDjXoWiQo6JpSSYxQZe")</f>
        <v/>
      </c>
    </row>
    <row r="14">
      <c r="A14" t="inlineStr">
        <is>
          <t>HzezmX8bRGCBKThgjZu7ZoBN3P825jHk3azBMGZAuTuo</t>
        </is>
      </c>
      <c r="B14" t="inlineStr">
        <is>
          <t>GDOGE</t>
        </is>
      </c>
      <c r="C14" t="n">
        <v>0</v>
      </c>
      <c r="D14" t="n">
        <v>-0.545</v>
      </c>
      <c r="E14" t="n">
        <v>-0.01</v>
      </c>
      <c r="F14" t="n">
        <v>50.03</v>
      </c>
      <c r="G14" t="n">
        <v>49.48</v>
      </c>
      <c r="H14" t="n">
        <v>2</v>
      </c>
      <c r="I14" t="n">
        <v>3</v>
      </c>
      <c r="J14" t="n">
        <v>-1</v>
      </c>
      <c r="K14" t="n">
        <v>-1</v>
      </c>
      <c r="L14">
        <f>HYPERLINK("https://www.defined.fi/sol/HzezmX8bRGCBKThgjZu7ZoBN3P825jHk3azBMGZAuTuo?maker=5ZzRvjZZw4JiDbPQc7NuG9wp4wDjXoWiQo6JpSSYxQZe","https://www.defined.fi/sol/HzezmX8bRGCBKThgjZu7ZoBN3P825jHk3azBMGZAuTuo?maker=5ZzRvjZZw4JiDbPQc7NuG9wp4wDjXoWiQo6JpSSYxQZe")</f>
        <v/>
      </c>
      <c r="M14">
        <f>HYPERLINK("https://dexscreener.com/solana/HzezmX8bRGCBKThgjZu7ZoBN3P825jHk3azBMGZAuTuo?maker=5ZzRvjZZw4JiDbPQc7NuG9wp4wDjXoWiQo6JpSSYxQZe","https://dexscreener.com/solana/HzezmX8bRGCBKThgjZu7ZoBN3P825jHk3azBMGZAuTuo?maker=5ZzRvjZZw4JiDbPQc7NuG9wp4wDjXoWiQo6JpSSYxQZe")</f>
        <v/>
      </c>
    </row>
    <row r="15">
      <c r="A15" t="inlineStr">
        <is>
          <t>BoAQaykj3LtkM2Brevc7cQcRAzpqcsP47nJ2rkyopump</t>
        </is>
      </c>
      <c r="B15" t="inlineStr">
        <is>
          <t>FOREST</t>
        </is>
      </c>
      <c r="C15" t="n">
        <v>0</v>
      </c>
      <c r="D15" t="n">
        <v>-44.77</v>
      </c>
      <c r="E15" t="n">
        <v>-0.06</v>
      </c>
      <c r="F15" t="n">
        <v>752.6</v>
      </c>
      <c r="G15" t="n">
        <v>707.84</v>
      </c>
      <c r="H15" t="n">
        <v>30</v>
      </c>
      <c r="I15" t="n">
        <v>38</v>
      </c>
      <c r="J15" t="n">
        <v>-1</v>
      </c>
      <c r="K15" t="n">
        <v>-1</v>
      </c>
      <c r="L15">
        <f>HYPERLINK("https://www.defined.fi/sol/BoAQaykj3LtkM2Brevc7cQcRAzpqcsP47nJ2rkyopump?maker=5ZzRvjZZw4JiDbPQc7NuG9wp4wDjXoWiQo6JpSSYxQZe","https://www.defined.fi/sol/BoAQaykj3LtkM2Brevc7cQcRAzpqcsP47nJ2rkyopump?maker=5ZzRvjZZw4JiDbPQc7NuG9wp4wDjXoWiQo6JpSSYxQZe")</f>
        <v/>
      </c>
      <c r="M15">
        <f>HYPERLINK("https://dexscreener.com/solana/BoAQaykj3LtkM2Brevc7cQcRAzpqcsP47nJ2rkyopump?maker=5ZzRvjZZw4JiDbPQc7NuG9wp4wDjXoWiQo6JpSSYxQZe","https://dexscreener.com/solana/BoAQaykj3LtkM2Brevc7cQcRAzpqcsP47nJ2rkyopump?maker=5ZzRvjZZw4JiDbPQc7NuG9wp4wDjXoWiQo6JpSSYxQZe")</f>
        <v/>
      </c>
    </row>
    <row r="16">
      <c r="A16" t="inlineStr">
        <is>
          <t>BrN9aQu6XAk36aRMsZMVjkFsmSBhXoFvathsbBiYpump</t>
        </is>
      </c>
      <c r="B16" t="inlineStr">
        <is>
          <t>Luddites</t>
        </is>
      </c>
      <c r="C16" t="n">
        <v>0</v>
      </c>
      <c r="D16" t="n">
        <v>-2.43</v>
      </c>
      <c r="E16" t="n">
        <v>-0.24</v>
      </c>
      <c r="F16" t="n">
        <v>9.93</v>
      </c>
      <c r="G16" t="n">
        <v>7.51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HYPERLINK("https://www.defined.fi/sol/BrN9aQu6XAk36aRMsZMVjkFsmSBhXoFvathsbBiYpump?maker=5ZzRvjZZw4JiDbPQc7NuG9wp4wDjXoWiQo6JpSSYxQZe","https://www.defined.fi/sol/BrN9aQu6XAk36aRMsZMVjkFsmSBhXoFvathsbBiYpump?maker=5ZzRvjZZw4JiDbPQc7NuG9wp4wDjXoWiQo6JpSSYxQZe")</f>
        <v/>
      </c>
      <c r="M16">
        <f>HYPERLINK("https://dexscreener.com/solana/BrN9aQu6XAk36aRMsZMVjkFsmSBhXoFvathsbBiYpump?maker=5ZzRvjZZw4JiDbPQc7NuG9wp4wDjXoWiQo6JpSSYxQZe","https://dexscreener.com/solana/BrN9aQu6XAk36aRMsZMVjkFsmSBhXoFvathsbBiYpump?maker=5ZzRvjZZw4JiDbPQc7NuG9wp4wDjXoWiQo6JpSSYxQZe")</f>
        <v/>
      </c>
    </row>
    <row r="17">
      <c r="A17" t="inlineStr">
        <is>
          <t>4qNX615pV1oufdodNoiBzUsrUE3ww57DYg6LsUtupump</t>
        </is>
      </c>
      <c r="B17" t="inlineStr">
        <is>
          <t>CLAUDIUS</t>
        </is>
      </c>
      <c r="C17" t="n">
        <v>0</v>
      </c>
      <c r="D17" t="n">
        <v>43.42</v>
      </c>
      <c r="E17" t="n">
        <v>7.37</v>
      </c>
      <c r="F17" t="n">
        <v>5.89</v>
      </c>
      <c r="G17" t="n">
        <v>49.31</v>
      </c>
      <c r="H17" t="n">
        <v>2</v>
      </c>
      <c r="I17" t="n">
        <v>5</v>
      </c>
      <c r="J17" t="n">
        <v>-1</v>
      </c>
      <c r="K17" t="n">
        <v>-1</v>
      </c>
      <c r="L17">
        <f>HYPERLINK("https://www.defined.fi/sol/4qNX615pV1oufdodNoiBzUsrUE3ww57DYg6LsUtupump?maker=5ZzRvjZZw4JiDbPQc7NuG9wp4wDjXoWiQo6JpSSYxQZe","https://www.defined.fi/sol/4qNX615pV1oufdodNoiBzUsrUE3ww57DYg6LsUtupump?maker=5ZzRvjZZw4JiDbPQc7NuG9wp4wDjXoWiQo6JpSSYxQZe")</f>
        <v/>
      </c>
      <c r="M17">
        <f>HYPERLINK("https://dexscreener.com/solana/4qNX615pV1oufdodNoiBzUsrUE3ww57DYg6LsUtupump?maker=5ZzRvjZZw4JiDbPQc7NuG9wp4wDjXoWiQo6JpSSYxQZe","https://dexscreener.com/solana/4qNX615pV1oufdodNoiBzUsrUE3ww57DYg6LsUtupump?maker=5ZzRvjZZw4JiDbPQc7NuG9wp4wDjXoWiQo6JpSSYxQZe")</f>
        <v/>
      </c>
    </row>
    <row r="18">
      <c r="A18" t="inlineStr">
        <is>
          <t>yJcC48AWnaFQxb4CfZY6U19aQr3Pw6RKVhuGCLVpump</t>
        </is>
      </c>
      <c r="B18" t="inlineStr">
        <is>
          <t>WoTF</t>
        </is>
      </c>
      <c r="C18" t="n">
        <v>0</v>
      </c>
      <c r="D18" t="n">
        <v>-33.3</v>
      </c>
      <c r="E18" t="n">
        <v>-0.49</v>
      </c>
      <c r="F18" t="n">
        <v>68.23999999999999</v>
      </c>
      <c r="G18" t="n">
        <v>34.94</v>
      </c>
      <c r="H18" t="n">
        <v>3</v>
      </c>
      <c r="I18" t="n">
        <v>1</v>
      </c>
      <c r="J18" t="n">
        <v>-1</v>
      </c>
      <c r="K18" t="n">
        <v>-1</v>
      </c>
      <c r="L18">
        <f>HYPERLINK("https://www.defined.fi/sol/yJcC48AWnaFQxb4CfZY6U19aQr3Pw6RKVhuGCLVpump?maker=5ZzRvjZZw4JiDbPQc7NuG9wp4wDjXoWiQo6JpSSYxQZe","https://www.defined.fi/sol/yJcC48AWnaFQxb4CfZY6U19aQr3Pw6RKVhuGCLVpump?maker=5ZzRvjZZw4JiDbPQc7NuG9wp4wDjXoWiQo6JpSSYxQZe")</f>
        <v/>
      </c>
      <c r="M18">
        <f>HYPERLINK("https://dexscreener.com/solana/yJcC48AWnaFQxb4CfZY6U19aQr3Pw6RKVhuGCLVpump?maker=5ZzRvjZZw4JiDbPQc7NuG9wp4wDjXoWiQo6JpSSYxQZe","https://dexscreener.com/solana/yJcC48AWnaFQxb4CfZY6U19aQr3Pw6RKVhuGCLVpump?maker=5ZzRvjZZw4JiDbPQc7NuG9wp4wDjXoWiQo6JpSSYxQZe")</f>
        <v/>
      </c>
    </row>
    <row r="19">
      <c r="A19" t="inlineStr">
        <is>
          <t>HJqkJ583R1zCPWy1VRLMHRACdkJH4HB7AR2qFvkK1M5X</t>
        </is>
      </c>
      <c r="B19" t="inlineStr">
        <is>
          <t>Syntheism</t>
        </is>
      </c>
      <c r="C19" t="n">
        <v>0</v>
      </c>
      <c r="D19" t="n">
        <v>1.25</v>
      </c>
      <c r="E19" t="n">
        <v>0.26</v>
      </c>
      <c r="F19" t="n">
        <v>4.88</v>
      </c>
      <c r="G19" t="n">
        <v>6.13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HYPERLINK("https://www.defined.fi/sol/HJqkJ583R1zCPWy1VRLMHRACdkJH4HB7AR2qFvkK1M5X?maker=5ZzRvjZZw4JiDbPQc7NuG9wp4wDjXoWiQo6JpSSYxQZe","https://www.defined.fi/sol/HJqkJ583R1zCPWy1VRLMHRACdkJH4HB7AR2qFvkK1M5X?maker=5ZzRvjZZw4JiDbPQc7NuG9wp4wDjXoWiQo6JpSSYxQZe")</f>
        <v/>
      </c>
      <c r="M19">
        <f>HYPERLINK("https://dexscreener.com/solana/HJqkJ583R1zCPWy1VRLMHRACdkJH4HB7AR2qFvkK1M5X?maker=5ZzRvjZZw4JiDbPQc7NuG9wp4wDjXoWiQo6JpSSYxQZe","https://dexscreener.com/solana/HJqkJ583R1zCPWy1VRLMHRACdkJH4HB7AR2qFvkK1M5X?maker=5ZzRvjZZw4JiDbPQc7NuG9wp4wDjXoWiQo6JpSSYxQZe")</f>
        <v/>
      </c>
    </row>
    <row r="20">
      <c r="A20" t="inlineStr">
        <is>
          <t>JBSVUpKgYNHt4GLtNebQxTJmZgftTMWENQrziHtGpump</t>
        </is>
      </c>
      <c r="B20" t="inlineStr">
        <is>
          <t>Swarm</t>
        </is>
      </c>
      <c r="C20" t="n">
        <v>1</v>
      </c>
      <c r="D20" t="n">
        <v>-122.62</v>
      </c>
      <c r="E20" t="n">
        <v>-0.63</v>
      </c>
      <c r="F20" t="n">
        <v>193.83</v>
      </c>
      <c r="G20" t="n">
        <v>71.20999999999999</v>
      </c>
      <c r="H20" t="n">
        <v>32</v>
      </c>
      <c r="I20" t="n">
        <v>1</v>
      </c>
      <c r="J20" t="n">
        <v>-1</v>
      </c>
      <c r="K20" t="n">
        <v>-1</v>
      </c>
      <c r="L20">
        <f>HYPERLINK("https://www.defined.fi/sol/JBSVUpKgYNHt4GLtNebQxTJmZgftTMWENQrziHtGpump?maker=5ZzRvjZZw4JiDbPQc7NuG9wp4wDjXoWiQo6JpSSYxQZe","https://www.defined.fi/sol/JBSVUpKgYNHt4GLtNebQxTJmZgftTMWENQrziHtGpump?maker=5ZzRvjZZw4JiDbPQc7NuG9wp4wDjXoWiQo6JpSSYxQZe")</f>
        <v/>
      </c>
      <c r="M20">
        <f>HYPERLINK("https://dexscreener.com/solana/JBSVUpKgYNHt4GLtNebQxTJmZgftTMWENQrziHtGpump?maker=5ZzRvjZZw4JiDbPQc7NuG9wp4wDjXoWiQo6JpSSYxQZe","https://dexscreener.com/solana/JBSVUpKgYNHt4GLtNebQxTJmZgftTMWENQrziHtGpump?maker=5ZzRvjZZw4JiDbPQc7NuG9wp4wDjXoWiQo6JpSSYxQZe")</f>
        <v/>
      </c>
    </row>
    <row r="21">
      <c r="A21" t="inlineStr">
        <is>
          <t>9qriMjPPAJTMCtfQnz7Mo9BsV2jAWTr2ff7yc3JWpump</t>
        </is>
      </c>
      <c r="B21" t="inlineStr">
        <is>
          <t>unknown_9qri</t>
        </is>
      </c>
      <c r="C21" t="n">
        <v>1</v>
      </c>
      <c r="D21" t="n">
        <v>-111.42</v>
      </c>
      <c r="E21" t="n">
        <v>-0.52</v>
      </c>
      <c r="F21" t="n">
        <v>214.78</v>
      </c>
      <c r="G21" t="n">
        <v>103.35</v>
      </c>
      <c r="H21" t="n">
        <v>10</v>
      </c>
      <c r="I21" t="n">
        <v>2</v>
      </c>
      <c r="J21" t="n">
        <v>-1</v>
      </c>
      <c r="K21" t="n">
        <v>-1</v>
      </c>
      <c r="L21">
        <f>HYPERLINK("https://www.defined.fi/sol/9qriMjPPAJTMCtfQnz7Mo9BsV2jAWTr2ff7yc3JWpump?maker=5ZzRvjZZw4JiDbPQc7NuG9wp4wDjXoWiQo6JpSSYxQZe","https://www.defined.fi/sol/9qriMjPPAJTMCtfQnz7Mo9BsV2jAWTr2ff7yc3JWpump?maker=5ZzRvjZZw4JiDbPQc7NuG9wp4wDjXoWiQo6JpSSYxQZe")</f>
        <v/>
      </c>
      <c r="M21">
        <f>HYPERLINK("https://dexscreener.com/solana/9qriMjPPAJTMCtfQnz7Mo9BsV2jAWTr2ff7yc3JWpump?maker=5ZzRvjZZw4JiDbPQc7NuG9wp4wDjXoWiQo6JpSSYxQZe","https://dexscreener.com/solana/9qriMjPPAJTMCtfQnz7Mo9BsV2jAWTr2ff7yc3JWpump?maker=5ZzRvjZZw4JiDbPQc7NuG9wp4wDjXoWiQo6JpSSYxQZe")</f>
        <v/>
      </c>
    </row>
    <row r="22">
      <c r="A22" t="inlineStr">
        <is>
          <t>8wZvGcGePvWEa8tKQUYctMXFSkqS39scozVU9xBVrUjY</t>
        </is>
      </c>
      <c r="B22" t="inlineStr">
        <is>
          <t>Remilia</t>
        </is>
      </c>
      <c r="C22" t="n">
        <v>1</v>
      </c>
      <c r="D22" t="n">
        <v>-116.42</v>
      </c>
      <c r="E22" t="n">
        <v>-0.53</v>
      </c>
      <c r="F22" t="n">
        <v>218.56</v>
      </c>
      <c r="G22" t="n">
        <v>102.14</v>
      </c>
      <c r="H22" t="n">
        <v>11</v>
      </c>
      <c r="I22" t="n">
        <v>4</v>
      </c>
      <c r="J22" t="n">
        <v>-1</v>
      </c>
      <c r="K22" t="n">
        <v>-1</v>
      </c>
      <c r="L22">
        <f>HYPERLINK("https://www.defined.fi/sol/8wZvGcGePvWEa8tKQUYctMXFSkqS39scozVU9xBVrUjY?maker=5ZzRvjZZw4JiDbPQc7NuG9wp4wDjXoWiQo6JpSSYxQZe","https://www.defined.fi/sol/8wZvGcGePvWEa8tKQUYctMXFSkqS39scozVU9xBVrUjY?maker=5ZzRvjZZw4JiDbPQc7NuG9wp4wDjXoWiQo6JpSSYxQZe")</f>
        <v/>
      </c>
      <c r="M22">
        <f>HYPERLINK("https://dexscreener.com/solana/8wZvGcGePvWEa8tKQUYctMXFSkqS39scozVU9xBVrUjY?maker=5ZzRvjZZw4JiDbPQc7NuG9wp4wDjXoWiQo6JpSSYxQZe","https://dexscreener.com/solana/8wZvGcGePvWEa8tKQUYctMXFSkqS39scozVU9xBVrUjY?maker=5ZzRvjZZw4JiDbPQc7NuG9wp4wDjXoWiQo6JpSSYxQZe")</f>
        <v/>
      </c>
    </row>
    <row r="23">
      <c r="A23" t="inlineStr">
        <is>
          <t>HtCqD3o5aF1RXcyGi6AW11PoB3bZmFdA8kvVyhJrpump</t>
        </is>
      </c>
      <c r="B23" t="inlineStr">
        <is>
          <t>GMika</t>
        </is>
      </c>
      <c r="C23" t="n">
        <v>1</v>
      </c>
      <c r="D23" t="n">
        <v>-393.02</v>
      </c>
      <c r="E23" t="n">
        <v>-0.23</v>
      </c>
      <c r="F23" t="n">
        <v>1746.09</v>
      </c>
      <c r="G23" t="n">
        <v>1353.07</v>
      </c>
      <c r="H23" t="n">
        <v>116</v>
      </c>
      <c r="I23" t="n">
        <v>207</v>
      </c>
      <c r="J23" t="n">
        <v>-1</v>
      </c>
      <c r="K23" t="n">
        <v>-1</v>
      </c>
      <c r="L23">
        <f>HYPERLINK("https://www.defined.fi/sol/HtCqD3o5aF1RXcyGi6AW11PoB3bZmFdA8kvVyhJrpump?maker=5ZzRvjZZw4JiDbPQc7NuG9wp4wDjXoWiQo6JpSSYxQZe","https://www.defined.fi/sol/HtCqD3o5aF1RXcyGi6AW11PoB3bZmFdA8kvVyhJrpump?maker=5ZzRvjZZw4JiDbPQc7NuG9wp4wDjXoWiQo6JpSSYxQZe")</f>
        <v/>
      </c>
      <c r="M23">
        <f>HYPERLINK("https://dexscreener.com/solana/HtCqD3o5aF1RXcyGi6AW11PoB3bZmFdA8kvVyhJrpump?maker=5ZzRvjZZw4JiDbPQc7NuG9wp4wDjXoWiQo6JpSSYxQZe","https://dexscreener.com/solana/HtCqD3o5aF1RXcyGi6AW11PoB3bZmFdA8kvVyhJrpump?maker=5ZzRvjZZw4JiDbPQc7NuG9wp4wDjXoWiQo6JpSSYxQZe")</f>
        <v/>
      </c>
    </row>
    <row r="24">
      <c r="A24" t="inlineStr">
        <is>
          <t>FQ1tyso61AH1tzodyJfSwmzsD3GToybbRNoZxUBz21p8</t>
        </is>
      </c>
      <c r="B24" t="inlineStr">
        <is>
          <t>vvaifu</t>
        </is>
      </c>
      <c r="C24" t="n">
        <v>1</v>
      </c>
      <c r="D24" t="n">
        <v>15.06</v>
      </c>
      <c r="E24" t="n">
        <v>16</v>
      </c>
      <c r="F24" t="n">
        <v>0.903</v>
      </c>
      <c r="G24" t="n">
        <v>15.96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HYPERLINK("https://www.defined.fi/sol/FQ1tyso61AH1tzodyJfSwmzsD3GToybbRNoZxUBz21p8?maker=5ZzRvjZZw4JiDbPQc7NuG9wp4wDjXoWiQo6JpSSYxQZe","https://www.defined.fi/sol/FQ1tyso61AH1tzodyJfSwmzsD3GToybbRNoZxUBz21p8?maker=5ZzRvjZZw4JiDbPQc7NuG9wp4wDjXoWiQo6JpSSYxQZe")</f>
        <v/>
      </c>
      <c r="M24">
        <f>HYPERLINK("https://dexscreener.com/solana/FQ1tyso61AH1tzodyJfSwmzsD3GToybbRNoZxUBz21p8?maker=5ZzRvjZZw4JiDbPQc7NuG9wp4wDjXoWiQo6JpSSYxQZe","https://dexscreener.com/solana/FQ1tyso61AH1tzodyJfSwmzsD3GToybbRNoZxUBz21p8?maker=5ZzRvjZZw4JiDbPQc7NuG9wp4wDjXoWiQo6JpSSYxQZe")</f>
        <v/>
      </c>
    </row>
    <row r="25">
      <c r="A25" t="inlineStr">
        <is>
          <t>2Mgxirh1bMC4tJmXjNLUxquCsdKqjowr1NsAW3hfpump</t>
        </is>
      </c>
      <c r="B25" t="inlineStr">
        <is>
          <t>FAG</t>
        </is>
      </c>
      <c r="C25" t="n">
        <v>1</v>
      </c>
      <c r="D25" t="n">
        <v>1.43</v>
      </c>
      <c r="E25" t="n">
        <v>-1</v>
      </c>
      <c r="F25" t="n">
        <v>5.83</v>
      </c>
      <c r="G25" t="n">
        <v>7.26</v>
      </c>
      <c r="H25" t="n">
        <v>2</v>
      </c>
      <c r="I25" t="n">
        <v>2</v>
      </c>
      <c r="J25" t="n">
        <v>-1</v>
      </c>
      <c r="K25" t="n">
        <v>-1</v>
      </c>
      <c r="L25">
        <f>HYPERLINK("https://www.defined.fi/sol/2Mgxirh1bMC4tJmXjNLUxquCsdKqjowr1NsAW3hfpump?maker=5ZzRvjZZw4JiDbPQc7NuG9wp4wDjXoWiQo6JpSSYxQZe","https://www.defined.fi/sol/2Mgxirh1bMC4tJmXjNLUxquCsdKqjowr1NsAW3hfpump?maker=5ZzRvjZZw4JiDbPQc7NuG9wp4wDjXoWiQo6JpSSYxQZe")</f>
        <v/>
      </c>
      <c r="M25">
        <f>HYPERLINK("https://dexscreener.com/solana/2Mgxirh1bMC4tJmXjNLUxquCsdKqjowr1NsAW3hfpump?maker=5ZzRvjZZw4JiDbPQc7NuG9wp4wDjXoWiQo6JpSSYxQZe","https://dexscreener.com/solana/2Mgxirh1bMC4tJmXjNLUxquCsdKqjowr1NsAW3hfpump?maker=5ZzRvjZZw4JiDbPQc7NuG9wp4wDjXoWiQo6JpSSYxQZe")</f>
        <v/>
      </c>
    </row>
    <row r="26">
      <c r="A26" t="inlineStr">
        <is>
          <t>7WMh8NGrjgqQGUF8UX6GRwAAAfVJ57EvgzvDsgEmpump</t>
        </is>
      </c>
      <c r="B26" t="inlineStr">
        <is>
          <t>teno</t>
        </is>
      </c>
      <c r="C26" t="n">
        <v>1</v>
      </c>
      <c r="D26" t="n">
        <v>-11.74</v>
      </c>
      <c r="E26" t="n">
        <v>-0.15</v>
      </c>
      <c r="F26" t="n">
        <v>76.05</v>
      </c>
      <c r="G26" t="n">
        <v>64.31999999999999</v>
      </c>
      <c r="H26" t="n">
        <v>8</v>
      </c>
      <c r="I26" t="n">
        <v>7</v>
      </c>
      <c r="J26" t="n">
        <v>-1</v>
      </c>
      <c r="K26" t="n">
        <v>-1</v>
      </c>
      <c r="L26">
        <f>HYPERLINK("https://www.defined.fi/sol/7WMh8NGrjgqQGUF8UX6GRwAAAfVJ57EvgzvDsgEmpump?maker=5ZzRvjZZw4JiDbPQc7NuG9wp4wDjXoWiQo6JpSSYxQZe","https://www.defined.fi/sol/7WMh8NGrjgqQGUF8UX6GRwAAAfVJ57EvgzvDsgEmpump?maker=5ZzRvjZZw4JiDbPQc7NuG9wp4wDjXoWiQo6JpSSYxQZe")</f>
        <v/>
      </c>
      <c r="M26">
        <f>HYPERLINK("https://dexscreener.com/solana/7WMh8NGrjgqQGUF8UX6GRwAAAfVJ57EvgzvDsgEmpump?maker=5ZzRvjZZw4JiDbPQc7NuG9wp4wDjXoWiQo6JpSSYxQZe","https://dexscreener.com/solana/7WMh8NGrjgqQGUF8UX6GRwAAAfVJ57EvgzvDsgEmpump?maker=5ZzRvjZZw4JiDbPQc7NuG9wp4wDjXoWiQo6JpSSYxQZe")</f>
        <v/>
      </c>
    </row>
    <row r="27">
      <c r="A27" t="inlineStr">
        <is>
          <t>B36Ma3apwYNuc5q8Rw557BecyueCzpmKBNUjshmvpump</t>
        </is>
      </c>
      <c r="B27" t="inlineStr">
        <is>
          <t>MEDIA</t>
        </is>
      </c>
      <c r="C27" t="n">
        <v>1</v>
      </c>
      <c r="D27" t="n">
        <v>-0.722</v>
      </c>
      <c r="E27" t="n">
        <v>-1</v>
      </c>
      <c r="F27" t="n">
        <v>0.875</v>
      </c>
      <c r="G27" t="n">
        <v>0.152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HYPERLINK("https://www.defined.fi/sol/B36Ma3apwYNuc5q8Rw557BecyueCzpmKBNUjshmvpump?maker=5ZzRvjZZw4JiDbPQc7NuG9wp4wDjXoWiQo6JpSSYxQZe","https://www.defined.fi/sol/B36Ma3apwYNuc5q8Rw557BecyueCzpmKBNUjshmvpump?maker=5ZzRvjZZw4JiDbPQc7NuG9wp4wDjXoWiQo6JpSSYxQZe")</f>
        <v/>
      </c>
      <c r="M27">
        <f>HYPERLINK("https://dexscreener.com/solana/B36Ma3apwYNuc5q8Rw557BecyueCzpmKBNUjshmvpump?maker=5ZzRvjZZw4JiDbPQc7NuG9wp4wDjXoWiQo6JpSSYxQZe","https://dexscreener.com/solana/B36Ma3apwYNuc5q8Rw557BecyueCzpmKBNUjshmvpump?maker=5ZzRvjZZw4JiDbPQc7NuG9wp4wDjXoWiQo6JpSSYxQZe")</f>
        <v/>
      </c>
    </row>
    <row r="28">
      <c r="A28" t="inlineStr">
        <is>
          <t>5LnQuBAGVAF5adtKFxiUqdhcYFipHmsXHwneqQsYpump</t>
        </is>
      </c>
      <c r="B28" t="inlineStr">
        <is>
          <t>HACK</t>
        </is>
      </c>
      <c r="C28" t="n">
        <v>1</v>
      </c>
      <c r="D28" t="n">
        <v>-0.871</v>
      </c>
      <c r="E28" t="n">
        <v>-1</v>
      </c>
      <c r="F28" t="n">
        <v>0.975</v>
      </c>
      <c r="G28" t="n">
        <v>0.104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HYPERLINK("https://www.defined.fi/sol/5LnQuBAGVAF5adtKFxiUqdhcYFipHmsXHwneqQsYpump?maker=5ZzRvjZZw4JiDbPQc7NuG9wp4wDjXoWiQo6JpSSYxQZe","https://www.defined.fi/sol/5LnQuBAGVAF5adtKFxiUqdhcYFipHmsXHwneqQsYpump?maker=5ZzRvjZZw4JiDbPQc7NuG9wp4wDjXoWiQo6JpSSYxQZe")</f>
        <v/>
      </c>
      <c r="M28">
        <f>HYPERLINK("https://dexscreener.com/solana/5LnQuBAGVAF5adtKFxiUqdhcYFipHmsXHwneqQsYpump?maker=5ZzRvjZZw4JiDbPQc7NuG9wp4wDjXoWiQo6JpSSYxQZe","https://dexscreener.com/solana/5LnQuBAGVAF5adtKFxiUqdhcYFipHmsXHwneqQsYpump?maker=5ZzRvjZZw4JiDbPQc7NuG9wp4wDjXoWiQo6JpSSYxQZe")</f>
        <v/>
      </c>
    </row>
    <row r="29">
      <c r="A29" t="inlineStr">
        <is>
          <t>Ab1VaTyrKiQfwM1wt9HeXGuu3ozKbEFS3f8iPA91pump</t>
        </is>
      </c>
      <c r="B29" t="inlineStr">
        <is>
          <t>bundle</t>
        </is>
      </c>
      <c r="C29" t="n">
        <v>1</v>
      </c>
      <c r="D29" t="n">
        <v>-0.885</v>
      </c>
      <c r="E29" t="n">
        <v>-0.91</v>
      </c>
      <c r="F29" t="n">
        <v>0.972</v>
      </c>
      <c r="G29" t="n">
        <v>0.08699999999999999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HYPERLINK("https://www.defined.fi/sol/Ab1VaTyrKiQfwM1wt9HeXGuu3ozKbEFS3f8iPA91pump?maker=5ZzRvjZZw4JiDbPQc7NuG9wp4wDjXoWiQo6JpSSYxQZe","https://www.defined.fi/sol/Ab1VaTyrKiQfwM1wt9HeXGuu3ozKbEFS3f8iPA91pump?maker=5ZzRvjZZw4JiDbPQc7NuG9wp4wDjXoWiQo6JpSSYxQZe")</f>
        <v/>
      </c>
      <c r="M29">
        <f>HYPERLINK("https://dexscreener.com/solana/Ab1VaTyrKiQfwM1wt9HeXGuu3ozKbEFS3f8iPA91pump?maker=5ZzRvjZZw4JiDbPQc7NuG9wp4wDjXoWiQo6JpSSYxQZe","https://dexscreener.com/solana/Ab1VaTyrKiQfwM1wt9HeXGuu3ozKbEFS3f8iPA91pump?maker=5ZzRvjZZw4JiDbPQc7NuG9wp4wDjXoWiQo6JpSSYxQZe")</f>
        <v/>
      </c>
    </row>
    <row r="30">
      <c r="A30" t="inlineStr">
        <is>
          <t>974h6gyb8rFJcu1Yhm3ujdmHfhLB98dBKXiGCFSJpump</t>
        </is>
      </c>
      <c r="B30" t="inlineStr">
        <is>
          <t>ARCHIE</t>
        </is>
      </c>
      <c r="C30" t="n">
        <v>1</v>
      </c>
      <c r="D30" t="n">
        <v>-0.82</v>
      </c>
      <c r="E30" t="n">
        <v>-0.89</v>
      </c>
      <c r="F30" t="n">
        <v>0.927</v>
      </c>
      <c r="G30" t="n">
        <v>0.107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HYPERLINK("https://www.defined.fi/sol/974h6gyb8rFJcu1Yhm3ujdmHfhLB98dBKXiGCFSJpump?maker=5ZzRvjZZw4JiDbPQc7NuG9wp4wDjXoWiQo6JpSSYxQZe","https://www.defined.fi/sol/974h6gyb8rFJcu1Yhm3ujdmHfhLB98dBKXiGCFSJpump?maker=5ZzRvjZZw4JiDbPQc7NuG9wp4wDjXoWiQo6JpSSYxQZe")</f>
        <v/>
      </c>
      <c r="M30">
        <f>HYPERLINK("https://dexscreener.com/solana/974h6gyb8rFJcu1Yhm3ujdmHfhLB98dBKXiGCFSJpump?maker=5ZzRvjZZw4JiDbPQc7NuG9wp4wDjXoWiQo6JpSSYxQZe","https://dexscreener.com/solana/974h6gyb8rFJcu1Yhm3ujdmHfhLB98dBKXiGCFSJpump?maker=5ZzRvjZZw4JiDbPQc7NuG9wp4wDjXoWiQo6JpSSYxQZe")</f>
        <v/>
      </c>
    </row>
    <row r="31">
      <c r="A31" t="inlineStr">
        <is>
          <t>ctFboFSM5sEwFbxx2AzZHpWbv4hb5hvf1aGcueTJSFc</t>
        </is>
      </c>
      <c r="B31" t="inlineStr">
        <is>
          <t>STEALTH</t>
        </is>
      </c>
      <c r="C31" t="n">
        <v>1</v>
      </c>
      <c r="D31" t="n">
        <v>-0.945</v>
      </c>
      <c r="E31" t="n">
        <v>-1</v>
      </c>
      <c r="F31" t="n">
        <v>1.07</v>
      </c>
      <c r="G31" t="n">
        <v>0.123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HYPERLINK("https://www.defined.fi/sol/ctFboFSM5sEwFbxx2AzZHpWbv4hb5hvf1aGcueTJSFc?maker=5ZzRvjZZw4JiDbPQc7NuG9wp4wDjXoWiQo6JpSSYxQZe","https://www.defined.fi/sol/ctFboFSM5sEwFbxx2AzZHpWbv4hb5hvf1aGcueTJSFc?maker=5ZzRvjZZw4JiDbPQc7NuG9wp4wDjXoWiQo6JpSSYxQZe")</f>
        <v/>
      </c>
      <c r="M31">
        <f>HYPERLINK("https://dexscreener.com/solana/ctFboFSM5sEwFbxx2AzZHpWbv4hb5hvf1aGcueTJSFc?maker=5ZzRvjZZw4JiDbPQc7NuG9wp4wDjXoWiQo6JpSSYxQZe","https://dexscreener.com/solana/ctFboFSM5sEwFbxx2AzZHpWbv4hb5hvf1aGcueTJSFc?maker=5ZzRvjZZw4JiDbPQc7NuG9wp4wDjXoWiQo6JpSSYxQZe")</f>
        <v/>
      </c>
    </row>
    <row r="32">
      <c r="A32" t="inlineStr">
        <is>
          <t>9wi8YKBMh4sCExEwwvGAWVNhmUTnqGAhYddust89pump</t>
        </is>
      </c>
      <c r="B32" t="inlineStr">
        <is>
          <t>FALSE</t>
        </is>
      </c>
      <c r="C32" t="n">
        <v>1</v>
      </c>
      <c r="D32" t="n">
        <v>-0.899</v>
      </c>
      <c r="E32" t="n">
        <v>-0.93</v>
      </c>
      <c r="F32" t="n">
        <v>0.972</v>
      </c>
      <c r="G32" t="n">
        <v>0.073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HYPERLINK("https://www.defined.fi/sol/9wi8YKBMh4sCExEwwvGAWVNhmUTnqGAhYddust89pump?maker=5ZzRvjZZw4JiDbPQc7NuG9wp4wDjXoWiQo6JpSSYxQZe","https://www.defined.fi/sol/9wi8YKBMh4sCExEwwvGAWVNhmUTnqGAhYddust89pump?maker=5ZzRvjZZw4JiDbPQc7NuG9wp4wDjXoWiQo6JpSSYxQZe")</f>
        <v/>
      </c>
      <c r="M32">
        <f>HYPERLINK("https://dexscreener.com/solana/9wi8YKBMh4sCExEwwvGAWVNhmUTnqGAhYddust89pump?maker=5ZzRvjZZw4JiDbPQc7NuG9wp4wDjXoWiQo6JpSSYxQZe","https://dexscreener.com/solana/9wi8YKBMh4sCExEwwvGAWVNhmUTnqGAhYddust89pump?maker=5ZzRvjZZw4JiDbPQc7NuG9wp4wDjXoWiQo6JpSSYxQZe")</f>
        <v/>
      </c>
    </row>
    <row r="33">
      <c r="A33" t="inlineStr">
        <is>
          <t>CtYUvU49VA6zCRmJjKiAA1psjGWa64VqRgZpzq2gpump</t>
        </is>
      </c>
      <c r="B33" t="inlineStr">
        <is>
          <t>pure</t>
        </is>
      </c>
      <c r="C33" t="n">
        <v>1</v>
      </c>
      <c r="D33" t="n">
        <v>-2.83</v>
      </c>
      <c r="E33" t="n">
        <v>-0.97</v>
      </c>
      <c r="F33" t="n">
        <v>2.93</v>
      </c>
      <c r="G33" t="n">
        <v>0.094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HYPERLINK("https://www.defined.fi/sol/CtYUvU49VA6zCRmJjKiAA1psjGWa64VqRgZpzq2gpump?maker=5ZzRvjZZw4JiDbPQc7NuG9wp4wDjXoWiQo6JpSSYxQZe","https://www.defined.fi/sol/CtYUvU49VA6zCRmJjKiAA1psjGWa64VqRgZpzq2gpump?maker=5ZzRvjZZw4JiDbPQc7NuG9wp4wDjXoWiQo6JpSSYxQZe")</f>
        <v/>
      </c>
      <c r="M33">
        <f>HYPERLINK("https://dexscreener.com/solana/CtYUvU49VA6zCRmJjKiAA1psjGWa64VqRgZpzq2gpump?maker=5ZzRvjZZw4JiDbPQc7NuG9wp4wDjXoWiQo6JpSSYxQZe","https://dexscreener.com/solana/CtYUvU49VA6zCRmJjKiAA1psjGWa64VqRgZpzq2gpump?maker=5ZzRvjZZw4JiDbPQc7NuG9wp4wDjXoWiQo6JpSSYxQZe")</f>
        <v/>
      </c>
    </row>
    <row r="34">
      <c r="A34" t="inlineStr">
        <is>
          <t>DjUzmwFYF4AqfEDwqLLMZmownyip1n3aiPMZTDvbpump</t>
        </is>
      </c>
      <c r="B34" t="inlineStr">
        <is>
          <t>Memecoins</t>
        </is>
      </c>
      <c r="C34" t="n">
        <v>1</v>
      </c>
      <c r="D34" t="n">
        <v>-0.859</v>
      </c>
      <c r="E34" t="n">
        <v>-1</v>
      </c>
      <c r="F34" t="n">
        <v>0.975</v>
      </c>
      <c r="G34" t="n">
        <v>0.116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HYPERLINK("https://www.defined.fi/sol/DjUzmwFYF4AqfEDwqLLMZmownyip1n3aiPMZTDvbpump?maker=5ZzRvjZZw4JiDbPQc7NuG9wp4wDjXoWiQo6JpSSYxQZe","https://www.defined.fi/sol/DjUzmwFYF4AqfEDwqLLMZmownyip1n3aiPMZTDvbpump?maker=5ZzRvjZZw4JiDbPQc7NuG9wp4wDjXoWiQo6JpSSYxQZe")</f>
        <v/>
      </c>
      <c r="M34">
        <f>HYPERLINK("https://dexscreener.com/solana/DjUzmwFYF4AqfEDwqLLMZmownyip1n3aiPMZTDvbpump?maker=5ZzRvjZZw4JiDbPQc7NuG9wp4wDjXoWiQo6JpSSYxQZe","https://dexscreener.com/solana/DjUzmwFYF4AqfEDwqLLMZmownyip1n3aiPMZTDvbpump?maker=5ZzRvjZZw4JiDbPQc7NuG9wp4wDjXoWiQo6JpSSYxQZe")</f>
        <v/>
      </c>
    </row>
    <row r="35">
      <c r="A35" t="inlineStr">
        <is>
          <t>5bNDV5FVBEatNA1Uyh27gZWfne6rj3dpbWLZDMmdQut9</t>
        </is>
      </c>
      <c r="B35" t="inlineStr">
        <is>
          <t>Kundalini</t>
        </is>
      </c>
      <c r="C35" t="n">
        <v>1</v>
      </c>
      <c r="D35" t="n">
        <v>-0.9389999999999999</v>
      </c>
      <c r="E35" t="n">
        <v>-1</v>
      </c>
      <c r="F35" t="n">
        <v>1.07</v>
      </c>
      <c r="G35" t="n">
        <v>0.132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HYPERLINK("https://www.defined.fi/sol/5bNDV5FVBEatNA1Uyh27gZWfne6rj3dpbWLZDMmdQut9?maker=5ZzRvjZZw4JiDbPQc7NuG9wp4wDjXoWiQo6JpSSYxQZe","https://www.defined.fi/sol/5bNDV5FVBEatNA1Uyh27gZWfne6rj3dpbWLZDMmdQut9?maker=5ZzRvjZZw4JiDbPQc7NuG9wp4wDjXoWiQo6JpSSYxQZe")</f>
        <v/>
      </c>
      <c r="M35">
        <f>HYPERLINK("https://dexscreener.com/solana/5bNDV5FVBEatNA1Uyh27gZWfne6rj3dpbWLZDMmdQut9?maker=5ZzRvjZZw4JiDbPQc7NuG9wp4wDjXoWiQo6JpSSYxQZe","https://dexscreener.com/solana/5bNDV5FVBEatNA1Uyh27gZWfne6rj3dpbWLZDMmdQut9?maker=5ZzRvjZZw4JiDbPQc7NuG9wp4wDjXoWiQo6JpSSYxQZe")</f>
        <v/>
      </c>
    </row>
    <row r="36">
      <c r="A36" t="inlineStr">
        <is>
          <t>Cg34mCg2ZdBmx2WLipwimJ28jUqZUiWRZxWijarVpump</t>
        </is>
      </c>
      <c r="B36" t="inlineStr">
        <is>
          <t>TROLLFACE</t>
        </is>
      </c>
      <c r="C36" t="n">
        <v>1</v>
      </c>
      <c r="D36" t="n">
        <v>-0.873</v>
      </c>
      <c r="E36" t="n">
        <v>-0.91</v>
      </c>
      <c r="F36" t="n">
        <v>0.958</v>
      </c>
      <c r="G36" t="n">
        <v>0.08400000000000001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HYPERLINK("https://www.defined.fi/sol/Cg34mCg2ZdBmx2WLipwimJ28jUqZUiWRZxWijarVpump?maker=5ZzRvjZZw4JiDbPQc7NuG9wp4wDjXoWiQo6JpSSYxQZe","https://www.defined.fi/sol/Cg34mCg2ZdBmx2WLipwimJ28jUqZUiWRZxWijarVpump?maker=5ZzRvjZZw4JiDbPQc7NuG9wp4wDjXoWiQo6JpSSYxQZe")</f>
        <v/>
      </c>
      <c r="M36">
        <f>HYPERLINK("https://dexscreener.com/solana/Cg34mCg2ZdBmx2WLipwimJ28jUqZUiWRZxWijarVpump?maker=5ZzRvjZZw4JiDbPQc7NuG9wp4wDjXoWiQo6JpSSYxQZe","https://dexscreener.com/solana/Cg34mCg2ZdBmx2WLipwimJ28jUqZUiWRZxWijarVpump?maker=5ZzRvjZZw4JiDbPQc7NuG9wp4wDjXoWiQo6JpSSYxQZe")</f>
        <v/>
      </c>
    </row>
    <row r="37">
      <c r="A37" t="inlineStr">
        <is>
          <t>DBRgSphRUnhRGncvE9j5pyNJAsucmB7dhF2UFFrgpump</t>
        </is>
      </c>
      <c r="B37" t="inlineStr">
        <is>
          <t>GMDOG</t>
        </is>
      </c>
      <c r="C37" t="n">
        <v>1</v>
      </c>
      <c r="D37" t="n">
        <v>-0.874</v>
      </c>
      <c r="E37" t="n">
        <v>-1</v>
      </c>
      <c r="F37" t="n">
        <v>0.983</v>
      </c>
      <c r="G37" t="n">
        <v>0.109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HYPERLINK("https://www.defined.fi/sol/DBRgSphRUnhRGncvE9j5pyNJAsucmB7dhF2UFFrgpump?maker=5ZzRvjZZw4JiDbPQc7NuG9wp4wDjXoWiQo6JpSSYxQZe","https://www.defined.fi/sol/DBRgSphRUnhRGncvE9j5pyNJAsucmB7dhF2UFFrgpump?maker=5ZzRvjZZw4JiDbPQc7NuG9wp4wDjXoWiQo6JpSSYxQZe")</f>
        <v/>
      </c>
      <c r="M37">
        <f>HYPERLINK("https://dexscreener.com/solana/DBRgSphRUnhRGncvE9j5pyNJAsucmB7dhF2UFFrgpump?maker=5ZzRvjZZw4JiDbPQc7NuG9wp4wDjXoWiQo6JpSSYxQZe","https://dexscreener.com/solana/DBRgSphRUnhRGncvE9j5pyNJAsucmB7dhF2UFFrgpump?maker=5ZzRvjZZw4JiDbPQc7NuG9wp4wDjXoWiQo6JpSSYxQZe")</f>
        <v/>
      </c>
    </row>
    <row r="38">
      <c r="A38" t="inlineStr">
        <is>
          <t>H7Jxgem8sk4xoLQEsRw17qpbLXRBZmhs7VEWouMJpump</t>
        </is>
      </c>
      <c r="B38" t="inlineStr">
        <is>
          <t>CCPP</t>
        </is>
      </c>
      <c r="C38" t="n">
        <v>1</v>
      </c>
      <c r="D38" t="n">
        <v>-0.889</v>
      </c>
      <c r="E38" t="n">
        <v>-1</v>
      </c>
      <c r="F38" t="n">
        <v>1.01</v>
      </c>
      <c r="G38" t="n">
        <v>0.124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HYPERLINK("https://www.defined.fi/sol/H7Jxgem8sk4xoLQEsRw17qpbLXRBZmhs7VEWouMJpump?maker=5ZzRvjZZw4JiDbPQc7NuG9wp4wDjXoWiQo6JpSSYxQZe","https://www.defined.fi/sol/H7Jxgem8sk4xoLQEsRw17qpbLXRBZmhs7VEWouMJpump?maker=5ZzRvjZZw4JiDbPQc7NuG9wp4wDjXoWiQo6JpSSYxQZe")</f>
        <v/>
      </c>
      <c r="M38">
        <f>HYPERLINK("https://dexscreener.com/solana/H7Jxgem8sk4xoLQEsRw17qpbLXRBZmhs7VEWouMJpump?maker=5ZzRvjZZw4JiDbPQc7NuG9wp4wDjXoWiQo6JpSSYxQZe","https://dexscreener.com/solana/H7Jxgem8sk4xoLQEsRw17qpbLXRBZmhs7VEWouMJpump?maker=5ZzRvjZZw4JiDbPQc7NuG9wp4wDjXoWiQo6JpSSYxQZe")</f>
        <v/>
      </c>
    </row>
    <row r="39">
      <c r="A39" t="inlineStr">
        <is>
          <t>83njajDLqucyVcfZBPqNjADTLSEPb9acTAFW7grXskGz</t>
        </is>
      </c>
      <c r="B39" t="inlineStr">
        <is>
          <t>GOOFY</t>
        </is>
      </c>
      <c r="C39" t="n">
        <v>1</v>
      </c>
      <c r="D39" t="n">
        <v>-0.862</v>
      </c>
      <c r="E39" t="n">
        <v>-1</v>
      </c>
      <c r="F39" t="n">
        <v>0.981</v>
      </c>
      <c r="G39" t="n">
        <v>0.12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HYPERLINK("https://www.defined.fi/sol/83njajDLqucyVcfZBPqNjADTLSEPb9acTAFW7grXskGz?maker=5ZzRvjZZw4JiDbPQc7NuG9wp4wDjXoWiQo6JpSSYxQZe","https://www.defined.fi/sol/83njajDLqucyVcfZBPqNjADTLSEPb9acTAFW7grXskGz?maker=5ZzRvjZZw4JiDbPQc7NuG9wp4wDjXoWiQo6JpSSYxQZe")</f>
        <v/>
      </c>
      <c r="M39">
        <f>HYPERLINK("https://dexscreener.com/solana/83njajDLqucyVcfZBPqNjADTLSEPb9acTAFW7grXskGz?maker=5ZzRvjZZw4JiDbPQc7NuG9wp4wDjXoWiQo6JpSSYxQZe","https://dexscreener.com/solana/83njajDLqucyVcfZBPqNjADTLSEPb9acTAFW7grXskGz?maker=5ZzRvjZZw4JiDbPQc7NuG9wp4wDjXoWiQo6JpSSYxQZe")</f>
        <v/>
      </c>
    </row>
    <row r="40">
      <c r="A40" t="inlineStr">
        <is>
          <t>EqNhocU4VTVWGGHCbiupztrNwNTNH2z2Vbg5BQtjpump</t>
        </is>
      </c>
      <c r="B40" t="inlineStr">
        <is>
          <t>TRUTH</t>
        </is>
      </c>
      <c r="C40" t="n">
        <v>1</v>
      </c>
      <c r="D40" t="n">
        <v>-0.922</v>
      </c>
      <c r="E40" t="n">
        <v>-0.89</v>
      </c>
      <c r="F40" t="n">
        <v>1.04</v>
      </c>
      <c r="G40" t="n">
        <v>0.114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HYPERLINK("https://www.defined.fi/sol/EqNhocU4VTVWGGHCbiupztrNwNTNH2z2Vbg5BQtjpump?maker=5ZzRvjZZw4JiDbPQc7NuG9wp4wDjXoWiQo6JpSSYxQZe","https://www.defined.fi/sol/EqNhocU4VTVWGGHCbiupztrNwNTNH2z2Vbg5BQtjpump?maker=5ZzRvjZZw4JiDbPQc7NuG9wp4wDjXoWiQo6JpSSYxQZe")</f>
        <v/>
      </c>
      <c r="M40">
        <f>HYPERLINK("https://dexscreener.com/solana/EqNhocU4VTVWGGHCbiupztrNwNTNH2z2Vbg5BQtjpump?maker=5ZzRvjZZw4JiDbPQc7NuG9wp4wDjXoWiQo6JpSSYxQZe","https://dexscreener.com/solana/EqNhocU4VTVWGGHCbiupztrNwNTNH2z2Vbg5BQtjpump?maker=5ZzRvjZZw4JiDbPQc7NuG9wp4wDjXoWiQo6JpSSYxQZe")</f>
        <v/>
      </c>
    </row>
    <row r="41">
      <c r="A41" t="inlineStr">
        <is>
          <t>EVjNdFBMvoKrf7cSNnhmfdkBkCk7DoC9PWk4bTrMpump</t>
        </is>
      </c>
      <c r="B41" t="inlineStr">
        <is>
          <t>01</t>
        </is>
      </c>
      <c r="C41" t="n">
        <v>1</v>
      </c>
      <c r="D41" t="n">
        <v>-0.727</v>
      </c>
      <c r="E41" t="n">
        <v>-1</v>
      </c>
      <c r="F41" t="n">
        <v>0.856</v>
      </c>
      <c r="G41" t="n">
        <v>0.129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HYPERLINK("https://www.defined.fi/sol/EVjNdFBMvoKrf7cSNnhmfdkBkCk7DoC9PWk4bTrMpump?maker=5ZzRvjZZw4JiDbPQc7NuG9wp4wDjXoWiQo6JpSSYxQZe","https://www.defined.fi/sol/EVjNdFBMvoKrf7cSNnhmfdkBkCk7DoC9PWk4bTrMpump?maker=5ZzRvjZZw4JiDbPQc7NuG9wp4wDjXoWiQo6JpSSYxQZe")</f>
        <v/>
      </c>
      <c r="M41">
        <f>HYPERLINK("https://dexscreener.com/solana/EVjNdFBMvoKrf7cSNnhmfdkBkCk7DoC9PWk4bTrMpump?maker=5ZzRvjZZw4JiDbPQc7NuG9wp4wDjXoWiQo6JpSSYxQZe","https://dexscreener.com/solana/EVjNdFBMvoKrf7cSNnhmfdkBkCk7DoC9PWk4bTrMpump?maker=5ZzRvjZZw4JiDbPQc7NuG9wp4wDjXoWiQo6JpSSYxQZe")</f>
        <v/>
      </c>
    </row>
    <row r="42">
      <c r="A42" t="inlineStr">
        <is>
          <t>FtQNKMDRbsu28W4h3tuNsdFMnrG3GYVvme9vPoEC815e</t>
        </is>
      </c>
      <c r="B42" t="inlineStr">
        <is>
          <t>PEMDAS</t>
        </is>
      </c>
      <c r="C42" t="n">
        <v>1</v>
      </c>
      <c r="D42" t="n">
        <v>-0.888</v>
      </c>
      <c r="E42" t="n">
        <v>-1</v>
      </c>
      <c r="F42" t="n">
        <v>0.998</v>
      </c>
      <c r="G42" t="n">
        <v>0.11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HYPERLINK("https://www.defined.fi/sol/FtQNKMDRbsu28W4h3tuNsdFMnrG3GYVvme9vPoEC815e?maker=5ZzRvjZZw4JiDbPQc7NuG9wp4wDjXoWiQo6JpSSYxQZe","https://www.defined.fi/sol/FtQNKMDRbsu28W4h3tuNsdFMnrG3GYVvme9vPoEC815e?maker=5ZzRvjZZw4JiDbPQc7NuG9wp4wDjXoWiQo6JpSSYxQZe")</f>
        <v/>
      </c>
      <c r="M42">
        <f>HYPERLINK("https://dexscreener.com/solana/FtQNKMDRbsu28W4h3tuNsdFMnrG3GYVvme9vPoEC815e?maker=5ZzRvjZZw4JiDbPQc7NuG9wp4wDjXoWiQo6JpSSYxQZe","https://dexscreener.com/solana/FtQNKMDRbsu28W4h3tuNsdFMnrG3GYVvme9vPoEC815e?maker=5ZzRvjZZw4JiDbPQc7NuG9wp4wDjXoWiQo6JpSSYxQZe")</f>
        <v/>
      </c>
    </row>
    <row r="43">
      <c r="A43" t="inlineStr">
        <is>
          <t>74VjF9jwDevczbtrTHZ9eMDZ53WE9zGUYdFRsHfXpump</t>
        </is>
      </c>
      <c r="B43" t="inlineStr">
        <is>
          <t>GLITCH</t>
        </is>
      </c>
      <c r="C43" t="n">
        <v>1</v>
      </c>
      <c r="D43" t="n">
        <v>-0.787</v>
      </c>
      <c r="E43" t="n">
        <v>-1</v>
      </c>
      <c r="F43" t="n">
        <v>0.886</v>
      </c>
      <c r="G43" t="n">
        <v>0.099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HYPERLINK("https://www.defined.fi/sol/74VjF9jwDevczbtrTHZ9eMDZ53WE9zGUYdFRsHfXpump?maker=5ZzRvjZZw4JiDbPQc7NuG9wp4wDjXoWiQo6JpSSYxQZe","https://www.defined.fi/sol/74VjF9jwDevczbtrTHZ9eMDZ53WE9zGUYdFRsHfXpump?maker=5ZzRvjZZw4JiDbPQc7NuG9wp4wDjXoWiQo6JpSSYxQZe")</f>
        <v/>
      </c>
      <c r="M43">
        <f>HYPERLINK("https://dexscreener.com/solana/74VjF9jwDevczbtrTHZ9eMDZ53WE9zGUYdFRsHfXpump?maker=5ZzRvjZZw4JiDbPQc7NuG9wp4wDjXoWiQo6JpSSYxQZe","https://dexscreener.com/solana/74VjF9jwDevczbtrTHZ9eMDZ53WE9zGUYdFRsHfXpump?maker=5ZzRvjZZw4JiDbPQc7NuG9wp4wDjXoWiQo6JpSSYxQZe")</f>
        <v/>
      </c>
    </row>
    <row r="44">
      <c r="A44" t="inlineStr">
        <is>
          <t>8Ccab2yTj9Macc9K1nLW1jMsyk6an1qewYbGA9xHpump</t>
        </is>
      </c>
      <c r="B44" t="inlineStr">
        <is>
          <t>avatoor</t>
        </is>
      </c>
      <c r="C44" t="n">
        <v>1</v>
      </c>
      <c r="D44" t="n">
        <v>-0.831</v>
      </c>
      <c r="E44" t="n">
        <v>-1</v>
      </c>
      <c r="F44" t="n">
        <v>0.975</v>
      </c>
      <c r="G44" t="n">
        <v>0.144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HYPERLINK("https://www.defined.fi/sol/8Ccab2yTj9Macc9K1nLW1jMsyk6an1qewYbGA9xHpump?maker=5ZzRvjZZw4JiDbPQc7NuG9wp4wDjXoWiQo6JpSSYxQZe","https://www.defined.fi/sol/8Ccab2yTj9Macc9K1nLW1jMsyk6an1qewYbGA9xHpump?maker=5ZzRvjZZw4JiDbPQc7NuG9wp4wDjXoWiQo6JpSSYxQZe")</f>
        <v/>
      </c>
      <c r="M44">
        <f>HYPERLINK("https://dexscreener.com/solana/8Ccab2yTj9Macc9K1nLW1jMsyk6an1qewYbGA9xHpump?maker=5ZzRvjZZw4JiDbPQc7NuG9wp4wDjXoWiQo6JpSSYxQZe","https://dexscreener.com/solana/8Ccab2yTj9Macc9K1nLW1jMsyk6an1qewYbGA9xHpump?maker=5ZzRvjZZw4JiDbPQc7NuG9wp4wDjXoWiQo6JpSSYxQZe")</f>
        <v/>
      </c>
    </row>
    <row r="45">
      <c r="A45" t="inlineStr">
        <is>
          <t>7owBcFDH42pGfg1xLyZbwqfHFUd3SrtkM9SM9grSpump</t>
        </is>
      </c>
      <c r="B45" t="inlineStr">
        <is>
          <t>Samantha</t>
        </is>
      </c>
      <c r="C45" t="n">
        <v>1</v>
      </c>
      <c r="D45" t="n">
        <v>-1.03</v>
      </c>
      <c r="E45" t="n">
        <v>-0.93</v>
      </c>
      <c r="F45" t="n">
        <v>1.11</v>
      </c>
      <c r="G45" t="n">
        <v>0.083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HYPERLINK("https://www.defined.fi/sol/7owBcFDH42pGfg1xLyZbwqfHFUd3SrtkM9SM9grSpump?maker=5ZzRvjZZw4JiDbPQc7NuG9wp4wDjXoWiQo6JpSSYxQZe","https://www.defined.fi/sol/7owBcFDH42pGfg1xLyZbwqfHFUd3SrtkM9SM9grSpump?maker=5ZzRvjZZw4JiDbPQc7NuG9wp4wDjXoWiQo6JpSSYxQZe")</f>
        <v/>
      </c>
      <c r="M45">
        <f>HYPERLINK("https://dexscreener.com/solana/7owBcFDH42pGfg1xLyZbwqfHFUd3SrtkM9SM9grSpump?maker=5ZzRvjZZw4JiDbPQc7NuG9wp4wDjXoWiQo6JpSSYxQZe","https://dexscreener.com/solana/7owBcFDH42pGfg1xLyZbwqfHFUd3SrtkM9SM9grSpump?maker=5ZzRvjZZw4JiDbPQc7NuG9wp4wDjXoWiQo6JpSSYxQZe")</f>
        <v/>
      </c>
    </row>
    <row r="46">
      <c r="A46" t="inlineStr">
        <is>
          <t>5bXcFPSUQsvixNwgrJugZTrXocaxPkJcnhqHAEc5PAxR</t>
        </is>
      </c>
      <c r="B46" t="inlineStr">
        <is>
          <t>WAOW</t>
        </is>
      </c>
      <c r="C46" t="n">
        <v>1</v>
      </c>
      <c r="D46" t="n">
        <v>-1.03</v>
      </c>
      <c r="E46" t="n">
        <v>-1</v>
      </c>
      <c r="F46" t="n">
        <v>1.14</v>
      </c>
      <c r="G46" t="n">
        <v>0.117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HYPERLINK("https://www.defined.fi/sol/5bXcFPSUQsvixNwgrJugZTrXocaxPkJcnhqHAEc5PAxR?maker=5ZzRvjZZw4JiDbPQc7NuG9wp4wDjXoWiQo6JpSSYxQZe","https://www.defined.fi/sol/5bXcFPSUQsvixNwgrJugZTrXocaxPkJcnhqHAEc5PAxR?maker=5ZzRvjZZw4JiDbPQc7NuG9wp4wDjXoWiQo6JpSSYxQZe")</f>
        <v/>
      </c>
      <c r="M46">
        <f>HYPERLINK("https://dexscreener.com/solana/5bXcFPSUQsvixNwgrJugZTrXocaxPkJcnhqHAEc5PAxR?maker=5ZzRvjZZw4JiDbPQc7NuG9wp4wDjXoWiQo6JpSSYxQZe","https://dexscreener.com/solana/5bXcFPSUQsvixNwgrJugZTrXocaxPkJcnhqHAEc5PAxR?maker=5ZzRvjZZw4JiDbPQc7NuG9wp4wDjXoWiQo6JpSSYxQZe")</f>
        <v/>
      </c>
    </row>
    <row r="47">
      <c r="A47" t="inlineStr">
        <is>
          <t>51HanjStvksbrpDNEVKrS9MmCoB23FLekNexs4v1pump</t>
        </is>
      </c>
      <c r="B47" t="inlineStr">
        <is>
          <t>GFY</t>
        </is>
      </c>
      <c r="C47" t="n">
        <v>1</v>
      </c>
      <c r="D47" t="n">
        <v>-0.871</v>
      </c>
      <c r="E47" t="n">
        <v>-0.88</v>
      </c>
      <c r="F47" t="n">
        <v>0.986</v>
      </c>
      <c r="G47" t="n">
        <v>0.115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HYPERLINK("https://www.defined.fi/sol/51HanjStvksbrpDNEVKrS9MmCoB23FLekNexs4v1pump?maker=5ZzRvjZZw4JiDbPQc7NuG9wp4wDjXoWiQo6JpSSYxQZe","https://www.defined.fi/sol/51HanjStvksbrpDNEVKrS9MmCoB23FLekNexs4v1pump?maker=5ZzRvjZZw4JiDbPQc7NuG9wp4wDjXoWiQo6JpSSYxQZe")</f>
        <v/>
      </c>
      <c r="M47">
        <f>HYPERLINK("https://dexscreener.com/solana/51HanjStvksbrpDNEVKrS9MmCoB23FLekNexs4v1pump?maker=5ZzRvjZZw4JiDbPQc7NuG9wp4wDjXoWiQo6JpSSYxQZe","https://dexscreener.com/solana/51HanjStvksbrpDNEVKrS9MmCoB23FLekNexs4v1pump?maker=5ZzRvjZZw4JiDbPQc7NuG9wp4wDjXoWiQo6JpSSYxQZe")</f>
        <v/>
      </c>
    </row>
    <row r="48">
      <c r="A48" t="inlineStr">
        <is>
          <t>P3iPVyuFGAVRGW9UyfKcJohrpBKSefpiUoM8vq8pump</t>
        </is>
      </c>
      <c r="B48" t="inlineStr">
        <is>
          <t>PUTIN</t>
        </is>
      </c>
      <c r="C48" t="n">
        <v>1</v>
      </c>
      <c r="D48" t="n">
        <v>-0.854</v>
      </c>
      <c r="E48" t="n">
        <v>-1</v>
      </c>
      <c r="F48" t="n">
        <v>0.975</v>
      </c>
      <c r="G48" t="n">
        <v>0.121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HYPERLINK("https://www.defined.fi/sol/P3iPVyuFGAVRGW9UyfKcJohrpBKSefpiUoM8vq8pump?maker=5ZzRvjZZw4JiDbPQc7NuG9wp4wDjXoWiQo6JpSSYxQZe","https://www.defined.fi/sol/P3iPVyuFGAVRGW9UyfKcJohrpBKSefpiUoM8vq8pump?maker=5ZzRvjZZw4JiDbPQc7NuG9wp4wDjXoWiQo6JpSSYxQZe")</f>
        <v/>
      </c>
      <c r="M48">
        <f>HYPERLINK("https://dexscreener.com/solana/P3iPVyuFGAVRGW9UyfKcJohrpBKSefpiUoM8vq8pump?maker=5ZzRvjZZw4JiDbPQc7NuG9wp4wDjXoWiQo6JpSSYxQZe","https://dexscreener.com/solana/P3iPVyuFGAVRGW9UyfKcJohrpBKSefpiUoM8vq8pump?maker=5ZzRvjZZw4JiDbPQc7NuG9wp4wDjXoWiQo6JpSSYxQZe")</f>
        <v/>
      </c>
    </row>
    <row r="49">
      <c r="A49" t="inlineStr">
        <is>
          <t>EhsswGR28m9ZoYUZouBmZrFgbSnyjsPaHEz9xs1gpump</t>
        </is>
      </c>
      <c r="B49" t="inlineStr">
        <is>
          <t>S.A.N</t>
        </is>
      </c>
      <c r="C49" t="n">
        <v>1</v>
      </c>
      <c r="D49" t="n">
        <v>-0.924</v>
      </c>
      <c r="E49" t="n">
        <v>-1</v>
      </c>
      <c r="F49" t="n">
        <v>1.02</v>
      </c>
      <c r="G49" t="n">
        <v>0.094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HYPERLINK("https://www.defined.fi/sol/EhsswGR28m9ZoYUZouBmZrFgbSnyjsPaHEz9xs1gpump?maker=5ZzRvjZZw4JiDbPQc7NuG9wp4wDjXoWiQo6JpSSYxQZe","https://www.defined.fi/sol/EhsswGR28m9ZoYUZouBmZrFgbSnyjsPaHEz9xs1gpump?maker=5ZzRvjZZw4JiDbPQc7NuG9wp4wDjXoWiQo6JpSSYxQZe")</f>
        <v/>
      </c>
      <c r="M49">
        <f>HYPERLINK("https://dexscreener.com/solana/EhsswGR28m9ZoYUZouBmZrFgbSnyjsPaHEz9xs1gpump?maker=5ZzRvjZZw4JiDbPQc7NuG9wp4wDjXoWiQo6JpSSYxQZe","https://dexscreener.com/solana/EhsswGR28m9ZoYUZouBmZrFgbSnyjsPaHEz9xs1gpump?maker=5ZzRvjZZw4JiDbPQc7NuG9wp4wDjXoWiQo6JpSSYxQZe")</f>
        <v/>
      </c>
    </row>
    <row r="50">
      <c r="A50" t="inlineStr">
        <is>
          <t>7Ts6syymWdaXGDNRVFmYN4WQqDdBuU1qJMvofFC1pump</t>
        </is>
      </c>
      <c r="B50" t="inlineStr">
        <is>
          <t>Narwhal</t>
        </is>
      </c>
      <c r="C50" t="n">
        <v>1</v>
      </c>
      <c r="D50" t="n">
        <v>-0.905</v>
      </c>
      <c r="E50" t="n">
        <v>-1</v>
      </c>
      <c r="F50" t="n">
        <v>1</v>
      </c>
      <c r="G50" t="n">
        <v>0.095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HYPERLINK("https://www.defined.fi/sol/7Ts6syymWdaXGDNRVFmYN4WQqDdBuU1qJMvofFC1pump?maker=5ZzRvjZZw4JiDbPQc7NuG9wp4wDjXoWiQo6JpSSYxQZe","https://www.defined.fi/sol/7Ts6syymWdaXGDNRVFmYN4WQqDdBuU1qJMvofFC1pump?maker=5ZzRvjZZw4JiDbPQc7NuG9wp4wDjXoWiQo6JpSSYxQZe")</f>
        <v/>
      </c>
      <c r="M50">
        <f>HYPERLINK("https://dexscreener.com/solana/7Ts6syymWdaXGDNRVFmYN4WQqDdBuU1qJMvofFC1pump?maker=5ZzRvjZZw4JiDbPQc7NuG9wp4wDjXoWiQo6JpSSYxQZe","https://dexscreener.com/solana/7Ts6syymWdaXGDNRVFmYN4WQqDdBuU1qJMvofFC1pump?maker=5ZzRvjZZw4JiDbPQc7NuG9wp4wDjXoWiQo6JpSSYxQZe")</f>
        <v/>
      </c>
    </row>
    <row r="51">
      <c r="A51" t="inlineStr">
        <is>
          <t>AJNk4EU8GqfangKSR8N71f6JsnQFF7YbFZ4ieetGpump</t>
        </is>
      </c>
      <c r="B51" t="inlineStr">
        <is>
          <t>DRY</t>
        </is>
      </c>
      <c r="C51" t="n">
        <v>1</v>
      </c>
      <c r="D51" t="n">
        <v>-0.908</v>
      </c>
      <c r="E51" t="n">
        <v>-1</v>
      </c>
      <c r="F51" t="n">
        <v>1.05</v>
      </c>
      <c r="G51" t="n">
        <v>0.141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HYPERLINK("https://www.defined.fi/sol/AJNk4EU8GqfangKSR8N71f6JsnQFF7YbFZ4ieetGpump?maker=5ZzRvjZZw4JiDbPQc7NuG9wp4wDjXoWiQo6JpSSYxQZe","https://www.defined.fi/sol/AJNk4EU8GqfangKSR8N71f6JsnQFF7YbFZ4ieetGpump?maker=5ZzRvjZZw4JiDbPQc7NuG9wp4wDjXoWiQo6JpSSYxQZe")</f>
        <v/>
      </c>
      <c r="M51">
        <f>HYPERLINK("https://dexscreener.com/solana/AJNk4EU8GqfangKSR8N71f6JsnQFF7YbFZ4ieetGpump?maker=5ZzRvjZZw4JiDbPQc7NuG9wp4wDjXoWiQo6JpSSYxQZe","https://dexscreener.com/solana/AJNk4EU8GqfangKSR8N71f6JsnQFF7YbFZ4ieetGpump?maker=5ZzRvjZZw4JiDbPQc7NuG9wp4wDjXoWiQo6JpSSYxQZe")</f>
        <v/>
      </c>
    </row>
    <row r="52">
      <c r="A52" t="inlineStr">
        <is>
          <t>EAj4QY5C3SRCV2qWkQmuVJPuQWgAEuh4o6TGrCqrowG2</t>
        </is>
      </c>
      <c r="B52" t="inlineStr">
        <is>
          <t>GORLOCK</t>
        </is>
      </c>
      <c r="C52" t="n">
        <v>1</v>
      </c>
      <c r="D52" t="n">
        <v>-0.877</v>
      </c>
      <c r="E52" t="n">
        <v>-1</v>
      </c>
      <c r="F52" t="n">
        <v>1</v>
      </c>
      <c r="G52" t="n">
        <v>0.124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HYPERLINK("https://www.defined.fi/sol/EAj4QY5C3SRCV2qWkQmuVJPuQWgAEuh4o6TGrCqrowG2?maker=5ZzRvjZZw4JiDbPQc7NuG9wp4wDjXoWiQo6JpSSYxQZe","https://www.defined.fi/sol/EAj4QY5C3SRCV2qWkQmuVJPuQWgAEuh4o6TGrCqrowG2?maker=5ZzRvjZZw4JiDbPQc7NuG9wp4wDjXoWiQo6JpSSYxQZe")</f>
        <v/>
      </c>
      <c r="M52">
        <f>HYPERLINK("https://dexscreener.com/solana/EAj4QY5C3SRCV2qWkQmuVJPuQWgAEuh4o6TGrCqrowG2?maker=5ZzRvjZZw4JiDbPQc7NuG9wp4wDjXoWiQo6JpSSYxQZe","https://dexscreener.com/solana/EAj4QY5C3SRCV2qWkQmuVJPuQWgAEuh4o6TGrCqrowG2?maker=5ZzRvjZZw4JiDbPQc7NuG9wp4wDjXoWiQo6JpSSYxQZe")</f>
        <v/>
      </c>
    </row>
    <row r="53">
      <c r="A53" t="inlineStr">
        <is>
          <t>7MEgwzwdza1sHZ3kGsSdiFsKo98DjevqmXKcz41npump</t>
        </is>
      </c>
      <c r="B53" t="inlineStr">
        <is>
          <t>GLITCH</t>
        </is>
      </c>
      <c r="C53" t="n">
        <v>1</v>
      </c>
      <c r="D53" t="n">
        <v>-0.9330000000000001</v>
      </c>
      <c r="E53" t="n">
        <v>-1</v>
      </c>
      <c r="F53" t="n">
        <v>1.03</v>
      </c>
      <c r="G53" t="n">
        <v>0.101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HYPERLINK("https://www.defined.fi/sol/7MEgwzwdza1sHZ3kGsSdiFsKo98DjevqmXKcz41npump?maker=5ZzRvjZZw4JiDbPQc7NuG9wp4wDjXoWiQo6JpSSYxQZe","https://www.defined.fi/sol/7MEgwzwdza1sHZ3kGsSdiFsKo98DjevqmXKcz41npump?maker=5ZzRvjZZw4JiDbPQc7NuG9wp4wDjXoWiQo6JpSSYxQZe")</f>
        <v/>
      </c>
      <c r="M53">
        <f>HYPERLINK("https://dexscreener.com/solana/7MEgwzwdza1sHZ3kGsSdiFsKo98DjevqmXKcz41npump?maker=5ZzRvjZZw4JiDbPQc7NuG9wp4wDjXoWiQo6JpSSYxQZe","https://dexscreener.com/solana/7MEgwzwdza1sHZ3kGsSdiFsKo98DjevqmXKcz41npump?maker=5ZzRvjZZw4JiDbPQc7NuG9wp4wDjXoWiQo6JpSSYxQZe")</f>
        <v/>
      </c>
    </row>
    <row r="54">
      <c r="A54" t="inlineStr">
        <is>
          <t>5fR4TJ5oJh67jxYbe3L2hjCG8pYgwZfzuJs7xsUkpump</t>
        </is>
      </c>
      <c r="B54" t="inlineStr">
        <is>
          <t>GLITCH</t>
        </is>
      </c>
      <c r="C54" t="n">
        <v>1</v>
      </c>
      <c r="D54" t="n">
        <v>-0.957</v>
      </c>
      <c r="E54" t="n">
        <v>-1</v>
      </c>
      <c r="F54" t="n">
        <v>1.08</v>
      </c>
      <c r="G54" t="n">
        <v>0.124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HYPERLINK("https://www.defined.fi/sol/5fR4TJ5oJh67jxYbe3L2hjCG8pYgwZfzuJs7xsUkpump?maker=5ZzRvjZZw4JiDbPQc7NuG9wp4wDjXoWiQo6JpSSYxQZe","https://www.defined.fi/sol/5fR4TJ5oJh67jxYbe3L2hjCG8pYgwZfzuJs7xsUkpump?maker=5ZzRvjZZw4JiDbPQc7NuG9wp4wDjXoWiQo6JpSSYxQZe")</f>
        <v/>
      </c>
      <c r="M54">
        <f>HYPERLINK("https://dexscreener.com/solana/5fR4TJ5oJh67jxYbe3L2hjCG8pYgwZfzuJs7xsUkpump?maker=5ZzRvjZZw4JiDbPQc7NuG9wp4wDjXoWiQo6JpSSYxQZe","https://dexscreener.com/solana/5fR4TJ5oJh67jxYbe3L2hjCG8pYgwZfzuJs7xsUkpump?maker=5ZzRvjZZw4JiDbPQc7NuG9wp4wDjXoWiQo6JpSSYxQZe")</f>
        <v/>
      </c>
    </row>
    <row r="55">
      <c r="A55" t="inlineStr">
        <is>
          <t>EHQabKUHqAnGCXSraJQSFJJUs6UjREHNwGKbHFRapump</t>
        </is>
      </c>
      <c r="B55" t="inlineStr">
        <is>
          <t>GMDOG</t>
        </is>
      </c>
      <c r="C55" t="n">
        <v>1</v>
      </c>
      <c r="D55" t="n">
        <v>-0.9340000000000001</v>
      </c>
      <c r="E55" t="n">
        <v>-0.96</v>
      </c>
      <c r="F55" t="n">
        <v>0.969</v>
      </c>
      <c r="G55" t="n">
        <v>0.035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HYPERLINK("https://www.defined.fi/sol/EHQabKUHqAnGCXSraJQSFJJUs6UjREHNwGKbHFRapump?maker=5ZzRvjZZw4JiDbPQc7NuG9wp4wDjXoWiQo6JpSSYxQZe","https://www.defined.fi/sol/EHQabKUHqAnGCXSraJQSFJJUs6UjREHNwGKbHFRapump?maker=5ZzRvjZZw4JiDbPQc7NuG9wp4wDjXoWiQo6JpSSYxQZe")</f>
        <v/>
      </c>
      <c r="M55">
        <f>HYPERLINK("https://dexscreener.com/solana/EHQabKUHqAnGCXSraJQSFJJUs6UjREHNwGKbHFRapump?maker=5ZzRvjZZw4JiDbPQc7NuG9wp4wDjXoWiQo6JpSSYxQZe","https://dexscreener.com/solana/EHQabKUHqAnGCXSraJQSFJJUs6UjREHNwGKbHFRapump?maker=5ZzRvjZZw4JiDbPQc7NuG9wp4wDjXoWiQo6JpSSYxQZe")</f>
        <v/>
      </c>
    </row>
    <row r="56">
      <c r="A56" t="inlineStr">
        <is>
          <t>4hPPXH7G8sLRCpqN9P7KfUKYqk1X7wV4iQJJb57MEifp</t>
        </is>
      </c>
      <c r="B56" t="inlineStr">
        <is>
          <t>BULLY</t>
        </is>
      </c>
      <c r="C56" t="n">
        <v>1</v>
      </c>
      <c r="D56" t="n">
        <v>-0.925</v>
      </c>
      <c r="E56" t="n">
        <v>-1</v>
      </c>
      <c r="F56" t="n">
        <v>1.06</v>
      </c>
      <c r="G56" t="n">
        <v>0.133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HYPERLINK("https://www.defined.fi/sol/4hPPXH7G8sLRCpqN9P7KfUKYqk1X7wV4iQJJb57MEifp?maker=5ZzRvjZZw4JiDbPQc7NuG9wp4wDjXoWiQo6JpSSYxQZe","https://www.defined.fi/sol/4hPPXH7G8sLRCpqN9P7KfUKYqk1X7wV4iQJJb57MEifp?maker=5ZzRvjZZw4JiDbPQc7NuG9wp4wDjXoWiQo6JpSSYxQZe")</f>
        <v/>
      </c>
      <c r="M56">
        <f>HYPERLINK("https://dexscreener.com/solana/4hPPXH7G8sLRCpqN9P7KfUKYqk1X7wV4iQJJb57MEifp?maker=5ZzRvjZZw4JiDbPQc7NuG9wp4wDjXoWiQo6JpSSYxQZe","https://dexscreener.com/solana/4hPPXH7G8sLRCpqN9P7KfUKYqk1X7wV4iQJJb57MEifp?maker=5ZzRvjZZw4JiDbPQc7NuG9wp4wDjXoWiQo6JpSSYxQZe")</f>
        <v/>
      </c>
    </row>
    <row r="57">
      <c r="A57" t="inlineStr">
        <is>
          <t>8AKF5woTQYh23rEEi9P6xQ3Ax7qjbyJBALLkTABppump</t>
        </is>
      </c>
      <c r="B57" t="inlineStr">
        <is>
          <t>KARIN</t>
        </is>
      </c>
      <c r="C57" t="n">
        <v>1</v>
      </c>
      <c r="D57" t="n">
        <v>-0.746</v>
      </c>
      <c r="E57" t="n">
        <v>-1</v>
      </c>
      <c r="F57" t="n">
        <v>0.9</v>
      </c>
      <c r="G57" t="n">
        <v>0.154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HYPERLINK("https://www.defined.fi/sol/8AKF5woTQYh23rEEi9P6xQ3Ax7qjbyJBALLkTABppump?maker=5ZzRvjZZw4JiDbPQc7NuG9wp4wDjXoWiQo6JpSSYxQZe","https://www.defined.fi/sol/8AKF5woTQYh23rEEi9P6xQ3Ax7qjbyJBALLkTABppump?maker=5ZzRvjZZw4JiDbPQc7NuG9wp4wDjXoWiQo6JpSSYxQZe")</f>
        <v/>
      </c>
      <c r="M57">
        <f>HYPERLINK("https://dexscreener.com/solana/8AKF5woTQYh23rEEi9P6xQ3Ax7qjbyJBALLkTABppump?maker=5ZzRvjZZw4JiDbPQc7NuG9wp4wDjXoWiQo6JpSSYxQZe","https://dexscreener.com/solana/8AKF5woTQYh23rEEi9P6xQ3Ax7qjbyJBALLkTABppump?maker=5ZzRvjZZw4JiDbPQc7NuG9wp4wDjXoWiQo6JpSSYxQZe")</f>
        <v/>
      </c>
    </row>
    <row r="58">
      <c r="A58" t="inlineStr">
        <is>
          <t>4KCe1qpmxLfS5LcoiYLdx5HD6GhQUrh19pDJQ51Ppump</t>
        </is>
      </c>
      <c r="B58" t="inlineStr">
        <is>
          <t>robodoge</t>
        </is>
      </c>
      <c r="C58" t="n">
        <v>1</v>
      </c>
      <c r="D58" t="n">
        <v>-0.852</v>
      </c>
      <c r="E58" t="n">
        <v>-0.88</v>
      </c>
      <c r="F58" t="n">
        <v>0.97</v>
      </c>
      <c r="G58" t="n">
        <v>0.117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HYPERLINK("https://www.defined.fi/sol/4KCe1qpmxLfS5LcoiYLdx5HD6GhQUrh19pDJQ51Ppump?maker=5ZzRvjZZw4JiDbPQc7NuG9wp4wDjXoWiQo6JpSSYxQZe","https://www.defined.fi/sol/4KCe1qpmxLfS5LcoiYLdx5HD6GhQUrh19pDJQ51Ppump?maker=5ZzRvjZZw4JiDbPQc7NuG9wp4wDjXoWiQo6JpSSYxQZe")</f>
        <v/>
      </c>
      <c r="M58">
        <f>HYPERLINK("https://dexscreener.com/solana/4KCe1qpmxLfS5LcoiYLdx5HD6GhQUrh19pDJQ51Ppump?maker=5ZzRvjZZw4JiDbPQc7NuG9wp4wDjXoWiQo6JpSSYxQZe","https://dexscreener.com/solana/4KCe1qpmxLfS5LcoiYLdx5HD6GhQUrh19pDJQ51Ppump?maker=5ZzRvjZZw4JiDbPQc7NuG9wp4wDjXoWiQo6JpSSYxQZe")</f>
        <v/>
      </c>
    </row>
    <row r="59">
      <c r="A59" t="inlineStr">
        <is>
          <t>HthqRvCxjJgKrVP914se6YCoHPjTGPMz7ooRJY2Npump</t>
        </is>
      </c>
      <c r="B59" t="inlineStr">
        <is>
          <t>HIPPOAI</t>
        </is>
      </c>
      <c r="C59" t="n">
        <v>1</v>
      </c>
      <c r="D59" t="n">
        <v>-0.862</v>
      </c>
      <c r="E59" t="n">
        <v>-1</v>
      </c>
      <c r="F59" t="n">
        <v>0.971</v>
      </c>
      <c r="G59" t="n">
        <v>0.109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HYPERLINK("https://www.defined.fi/sol/HthqRvCxjJgKrVP914se6YCoHPjTGPMz7ooRJY2Npump?maker=5ZzRvjZZw4JiDbPQc7NuG9wp4wDjXoWiQo6JpSSYxQZe","https://www.defined.fi/sol/HthqRvCxjJgKrVP914se6YCoHPjTGPMz7ooRJY2Npump?maker=5ZzRvjZZw4JiDbPQc7NuG9wp4wDjXoWiQo6JpSSYxQZe")</f>
        <v/>
      </c>
      <c r="M59">
        <f>HYPERLINK("https://dexscreener.com/solana/HthqRvCxjJgKrVP914se6YCoHPjTGPMz7ooRJY2Npump?maker=5ZzRvjZZw4JiDbPQc7NuG9wp4wDjXoWiQo6JpSSYxQZe","https://dexscreener.com/solana/HthqRvCxjJgKrVP914se6YCoHPjTGPMz7ooRJY2Npump?maker=5ZzRvjZZw4JiDbPQc7NuG9wp4wDjXoWiQo6JpSSYxQZe")</f>
        <v/>
      </c>
    </row>
    <row r="60">
      <c r="A60" t="inlineStr">
        <is>
          <t>GBGWK3R53V5veRYAojKbZX4AoThtPjWzYULLoNe7ZhZk</t>
        </is>
      </c>
      <c r="B60" t="inlineStr">
        <is>
          <t>Computer</t>
        </is>
      </c>
      <c r="C60" t="n">
        <v>1</v>
      </c>
      <c r="D60" t="n">
        <v>-0.879</v>
      </c>
      <c r="E60" t="n">
        <v>-1</v>
      </c>
      <c r="F60" t="n">
        <v>0.982</v>
      </c>
      <c r="G60" t="n">
        <v>0.104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HYPERLINK("https://www.defined.fi/sol/GBGWK3R53V5veRYAojKbZX4AoThtPjWzYULLoNe7ZhZk?maker=5ZzRvjZZw4JiDbPQc7NuG9wp4wDjXoWiQo6JpSSYxQZe","https://www.defined.fi/sol/GBGWK3R53V5veRYAojKbZX4AoThtPjWzYULLoNe7ZhZk?maker=5ZzRvjZZw4JiDbPQc7NuG9wp4wDjXoWiQo6JpSSYxQZe")</f>
        <v/>
      </c>
      <c r="M60">
        <f>HYPERLINK("https://dexscreener.com/solana/GBGWK3R53V5veRYAojKbZX4AoThtPjWzYULLoNe7ZhZk?maker=5ZzRvjZZw4JiDbPQc7NuG9wp4wDjXoWiQo6JpSSYxQZe","https://dexscreener.com/solana/GBGWK3R53V5veRYAojKbZX4AoThtPjWzYULLoNe7ZhZk?maker=5ZzRvjZZw4JiDbPQc7NuG9wp4wDjXoWiQo6JpSSYxQZe")</f>
        <v/>
      </c>
    </row>
    <row r="61">
      <c r="A61" t="inlineStr">
        <is>
          <t>BjxAjdxLJHvztgjMp6JZafT2MqgZwNjnZTPAR18JwcYi</t>
        </is>
      </c>
      <c r="B61" t="inlineStr">
        <is>
          <t>BAKA</t>
        </is>
      </c>
      <c r="C61" t="n">
        <v>1</v>
      </c>
      <c r="D61" t="n">
        <v>-0.043</v>
      </c>
      <c r="E61" t="n">
        <v>-1</v>
      </c>
      <c r="F61" t="n">
        <v>0.139</v>
      </c>
      <c r="G61" t="n">
        <v>0.096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HYPERLINK("https://www.defined.fi/sol/BjxAjdxLJHvztgjMp6JZafT2MqgZwNjnZTPAR18JwcYi?maker=5ZzRvjZZw4JiDbPQc7NuG9wp4wDjXoWiQo6JpSSYxQZe","https://www.defined.fi/sol/BjxAjdxLJHvztgjMp6JZafT2MqgZwNjnZTPAR18JwcYi?maker=5ZzRvjZZw4JiDbPQc7NuG9wp4wDjXoWiQo6JpSSYxQZe")</f>
        <v/>
      </c>
      <c r="M61">
        <f>HYPERLINK("https://dexscreener.com/solana/BjxAjdxLJHvztgjMp6JZafT2MqgZwNjnZTPAR18JwcYi?maker=5ZzRvjZZw4JiDbPQc7NuG9wp4wDjXoWiQo6JpSSYxQZe","https://dexscreener.com/solana/BjxAjdxLJHvztgjMp6JZafT2MqgZwNjnZTPAR18JwcYi?maker=5ZzRvjZZw4JiDbPQc7NuG9wp4wDjXoWiQo6JpSSYxQZe")</f>
        <v/>
      </c>
    </row>
    <row r="62">
      <c r="A62" t="inlineStr">
        <is>
          <t>A7EfECo8n1oTVbqAyh34E4mnJifrCyqCe8TcgeJav8yE</t>
        </is>
      </c>
      <c r="B62" t="inlineStr">
        <is>
          <t>EOG</t>
        </is>
      </c>
      <c r="C62" t="n">
        <v>1</v>
      </c>
      <c r="D62" t="n">
        <v>-0.884</v>
      </c>
      <c r="E62" t="n">
        <v>-1</v>
      </c>
      <c r="F62" t="n">
        <v>1</v>
      </c>
      <c r="G62" t="n">
        <v>0.121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HYPERLINK("https://www.defined.fi/sol/A7EfECo8n1oTVbqAyh34E4mnJifrCyqCe8TcgeJav8yE?maker=5ZzRvjZZw4JiDbPQc7NuG9wp4wDjXoWiQo6JpSSYxQZe","https://www.defined.fi/sol/A7EfECo8n1oTVbqAyh34E4mnJifrCyqCe8TcgeJav8yE?maker=5ZzRvjZZw4JiDbPQc7NuG9wp4wDjXoWiQo6JpSSYxQZe")</f>
        <v/>
      </c>
      <c r="M62">
        <f>HYPERLINK("https://dexscreener.com/solana/A7EfECo8n1oTVbqAyh34E4mnJifrCyqCe8TcgeJav8yE?maker=5ZzRvjZZw4JiDbPQc7NuG9wp4wDjXoWiQo6JpSSYxQZe","https://dexscreener.com/solana/A7EfECo8n1oTVbqAyh34E4mnJifrCyqCe8TcgeJav8yE?maker=5ZzRvjZZw4JiDbPQc7NuG9wp4wDjXoWiQo6JpSSYxQZe")</f>
        <v/>
      </c>
    </row>
    <row r="63">
      <c r="A63" t="inlineStr">
        <is>
          <t>DBNsz3TsUv5vfbPrD8YkxABkgdkesMPBSgnEgFLikxp7</t>
        </is>
      </c>
      <c r="B63" t="inlineStr">
        <is>
          <t>Apollo</t>
        </is>
      </c>
      <c r="C63" t="n">
        <v>1</v>
      </c>
      <c r="D63" t="n">
        <v>-0.881</v>
      </c>
      <c r="E63" t="n">
        <v>-1</v>
      </c>
      <c r="F63" t="n">
        <v>0.986</v>
      </c>
      <c r="G63" t="n">
        <v>0.105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HYPERLINK("https://www.defined.fi/sol/DBNsz3TsUv5vfbPrD8YkxABkgdkesMPBSgnEgFLikxp7?maker=5ZzRvjZZw4JiDbPQc7NuG9wp4wDjXoWiQo6JpSSYxQZe","https://www.defined.fi/sol/DBNsz3TsUv5vfbPrD8YkxABkgdkesMPBSgnEgFLikxp7?maker=5ZzRvjZZw4JiDbPQc7NuG9wp4wDjXoWiQo6JpSSYxQZe")</f>
        <v/>
      </c>
      <c r="M63">
        <f>HYPERLINK("https://dexscreener.com/solana/DBNsz3TsUv5vfbPrD8YkxABkgdkesMPBSgnEgFLikxp7?maker=5ZzRvjZZw4JiDbPQc7NuG9wp4wDjXoWiQo6JpSSYxQZe","https://dexscreener.com/solana/DBNsz3TsUv5vfbPrD8YkxABkgdkesMPBSgnEgFLikxp7?maker=5ZzRvjZZw4JiDbPQc7NuG9wp4wDjXoWiQo6JpSSYxQZe")</f>
        <v/>
      </c>
    </row>
    <row r="64">
      <c r="A64" t="inlineStr">
        <is>
          <t>DJ4yktcjgkJ9nz7GgA8NoGQmZm9HQtbYNtHLgj4npump</t>
        </is>
      </c>
      <c r="B64" t="inlineStr">
        <is>
          <t>KARIN</t>
        </is>
      </c>
      <c r="C64" t="n">
        <v>1</v>
      </c>
      <c r="D64" t="n">
        <v>-0.853</v>
      </c>
      <c r="E64" t="n">
        <v>-0.88</v>
      </c>
      <c r="F64" t="n">
        <v>0.975</v>
      </c>
      <c r="G64" t="n">
        <v>0.122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HYPERLINK("https://www.defined.fi/sol/DJ4yktcjgkJ9nz7GgA8NoGQmZm9HQtbYNtHLgj4npump?maker=5ZzRvjZZw4JiDbPQc7NuG9wp4wDjXoWiQo6JpSSYxQZe","https://www.defined.fi/sol/DJ4yktcjgkJ9nz7GgA8NoGQmZm9HQtbYNtHLgj4npump?maker=5ZzRvjZZw4JiDbPQc7NuG9wp4wDjXoWiQo6JpSSYxQZe")</f>
        <v/>
      </c>
      <c r="M64">
        <f>HYPERLINK("https://dexscreener.com/solana/DJ4yktcjgkJ9nz7GgA8NoGQmZm9HQtbYNtHLgj4npump?maker=5ZzRvjZZw4JiDbPQc7NuG9wp4wDjXoWiQo6JpSSYxQZe","https://dexscreener.com/solana/DJ4yktcjgkJ9nz7GgA8NoGQmZm9HQtbYNtHLgj4npump?maker=5ZzRvjZZw4JiDbPQc7NuG9wp4wDjXoWiQo6JpSSYxQZe")</f>
        <v/>
      </c>
    </row>
    <row r="65">
      <c r="A65" t="inlineStr">
        <is>
          <t>3AG3bUbnWVrB7JmHvMsgRdvLQX7ckHsRA8SsjAn8pump</t>
        </is>
      </c>
      <c r="B65" t="inlineStr">
        <is>
          <t>SYDNEY</t>
        </is>
      </c>
      <c r="C65" t="n">
        <v>1</v>
      </c>
      <c r="D65" t="n">
        <v>-0.9330000000000001</v>
      </c>
      <c r="E65" t="n">
        <v>-0.96</v>
      </c>
      <c r="F65" t="n">
        <v>0.976</v>
      </c>
      <c r="G65" t="n">
        <v>0.043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HYPERLINK("https://www.defined.fi/sol/3AG3bUbnWVrB7JmHvMsgRdvLQX7ckHsRA8SsjAn8pump?maker=5ZzRvjZZw4JiDbPQc7NuG9wp4wDjXoWiQo6JpSSYxQZe","https://www.defined.fi/sol/3AG3bUbnWVrB7JmHvMsgRdvLQX7ckHsRA8SsjAn8pump?maker=5ZzRvjZZw4JiDbPQc7NuG9wp4wDjXoWiQo6JpSSYxQZe")</f>
        <v/>
      </c>
      <c r="M65">
        <f>HYPERLINK("https://dexscreener.com/solana/3AG3bUbnWVrB7JmHvMsgRdvLQX7ckHsRA8SsjAn8pump?maker=5ZzRvjZZw4JiDbPQc7NuG9wp4wDjXoWiQo6JpSSYxQZe","https://dexscreener.com/solana/3AG3bUbnWVrB7JmHvMsgRdvLQX7ckHsRA8SsjAn8pump?maker=5ZzRvjZZw4JiDbPQc7NuG9wp4wDjXoWiQo6JpSSYxQZe")</f>
        <v/>
      </c>
    </row>
    <row r="66">
      <c r="A66" t="inlineStr">
        <is>
          <t>B78DSFahHE7vj82JRjK69zNWsBvuKe8fWP7n6mF7pump</t>
        </is>
      </c>
      <c r="B66" t="inlineStr">
        <is>
          <t>SHL0MS</t>
        </is>
      </c>
      <c r="C66" t="n">
        <v>1</v>
      </c>
      <c r="D66" t="n">
        <v>-0.9340000000000001</v>
      </c>
      <c r="E66" t="n">
        <v>-0.95</v>
      </c>
      <c r="F66" t="n">
        <v>0.98</v>
      </c>
      <c r="G66" t="n">
        <v>0.046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HYPERLINK("https://www.defined.fi/sol/B78DSFahHE7vj82JRjK69zNWsBvuKe8fWP7n6mF7pump?maker=5ZzRvjZZw4JiDbPQc7NuG9wp4wDjXoWiQo6JpSSYxQZe","https://www.defined.fi/sol/B78DSFahHE7vj82JRjK69zNWsBvuKe8fWP7n6mF7pump?maker=5ZzRvjZZw4JiDbPQc7NuG9wp4wDjXoWiQo6JpSSYxQZe")</f>
        <v/>
      </c>
      <c r="M66">
        <f>HYPERLINK("https://dexscreener.com/solana/B78DSFahHE7vj82JRjK69zNWsBvuKe8fWP7n6mF7pump?maker=5ZzRvjZZw4JiDbPQc7NuG9wp4wDjXoWiQo6JpSSYxQZe","https://dexscreener.com/solana/B78DSFahHE7vj82JRjK69zNWsBvuKe8fWP7n6mF7pump?maker=5ZzRvjZZw4JiDbPQc7NuG9wp4wDjXoWiQo6JpSSYxQZe")</f>
        <v/>
      </c>
    </row>
    <row r="67">
      <c r="A67" t="inlineStr">
        <is>
          <t>F5aAi25W5Q2gntCz3CQ13PeMsumzqAGBdTve5fM8pump</t>
        </is>
      </c>
      <c r="B67" t="inlineStr">
        <is>
          <t>Wardio</t>
        </is>
      </c>
      <c r="C67" t="n">
        <v>1</v>
      </c>
      <c r="D67" t="n">
        <v>-0.9320000000000001</v>
      </c>
      <c r="E67" t="n">
        <v>-0.95</v>
      </c>
      <c r="F67" t="n">
        <v>0.979</v>
      </c>
      <c r="G67" t="n">
        <v>0.047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HYPERLINK("https://www.defined.fi/sol/F5aAi25W5Q2gntCz3CQ13PeMsumzqAGBdTve5fM8pump?maker=5ZzRvjZZw4JiDbPQc7NuG9wp4wDjXoWiQo6JpSSYxQZe","https://www.defined.fi/sol/F5aAi25W5Q2gntCz3CQ13PeMsumzqAGBdTve5fM8pump?maker=5ZzRvjZZw4JiDbPQc7NuG9wp4wDjXoWiQo6JpSSYxQZe")</f>
        <v/>
      </c>
      <c r="M67">
        <f>HYPERLINK("https://dexscreener.com/solana/F5aAi25W5Q2gntCz3CQ13PeMsumzqAGBdTve5fM8pump?maker=5ZzRvjZZw4JiDbPQc7NuG9wp4wDjXoWiQo6JpSSYxQZe","https://dexscreener.com/solana/F5aAi25W5Q2gntCz3CQ13PeMsumzqAGBdTve5fM8pump?maker=5ZzRvjZZw4JiDbPQc7NuG9wp4wDjXoWiQo6JpSSYxQZe")</f>
        <v/>
      </c>
    </row>
    <row r="68">
      <c r="A68" t="inlineStr">
        <is>
          <t>CHobvV6tMEpHcPY43KxzcGBPpc9Fqn97ScQWcXSSLLns</t>
        </is>
      </c>
      <c r="B68" t="inlineStr">
        <is>
          <t>KAI</t>
        </is>
      </c>
      <c r="C68" t="n">
        <v>1</v>
      </c>
      <c r="D68" t="n">
        <v>-0.916</v>
      </c>
      <c r="E68" t="n">
        <v>-1</v>
      </c>
      <c r="F68" t="n">
        <v>1</v>
      </c>
      <c r="G68" t="n">
        <v>0.08400000000000001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HYPERLINK("https://www.defined.fi/sol/CHobvV6tMEpHcPY43KxzcGBPpc9Fqn97ScQWcXSSLLns?maker=5ZzRvjZZw4JiDbPQc7NuG9wp4wDjXoWiQo6JpSSYxQZe","https://www.defined.fi/sol/CHobvV6tMEpHcPY43KxzcGBPpc9Fqn97ScQWcXSSLLns?maker=5ZzRvjZZw4JiDbPQc7NuG9wp4wDjXoWiQo6JpSSYxQZe")</f>
        <v/>
      </c>
      <c r="M68">
        <f>HYPERLINK("https://dexscreener.com/solana/CHobvV6tMEpHcPY43KxzcGBPpc9Fqn97ScQWcXSSLLns?maker=5ZzRvjZZw4JiDbPQc7NuG9wp4wDjXoWiQo6JpSSYxQZe","https://dexscreener.com/solana/CHobvV6tMEpHcPY43KxzcGBPpc9Fqn97ScQWcXSSLLns?maker=5ZzRvjZZw4JiDbPQc7NuG9wp4wDjXoWiQo6JpSSYxQZe")</f>
        <v/>
      </c>
    </row>
    <row r="69">
      <c r="A69" t="inlineStr">
        <is>
          <t>DrqRLhCiHMtX7um5zXZF6X7wpJm8gxvCGL3jBmoG7sCW</t>
        </is>
      </c>
      <c r="B69" t="inlineStr">
        <is>
          <t>Rani</t>
        </is>
      </c>
      <c r="C69" t="n">
        <v>1</v>
      </c>
      <c r="D69" t="n">
        <v>-0.853</v>
      </c>
      <c r="E69" t="n">
        <v>-1</v>
      </c>
      <c r="F69" t="n">
        <v>0.995</v>
      </c>
      <c r="G69" t="n">
        <v>0.142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HYPERLINK("https://www.defined.fi/sol/DrqRLhCiHMtX7um5zXZF6X7wpJm8gxvCGL3jBmoG7sCW?maker=5ZzRvjZZw4JiDbPQc7NuG9wp4wDjXoWiQo6JpSSYxQZe","https://www.defined.fi/sol/DrqRLhCiHMtX7um5zXZF6X7wpJm8gxvCGL3jBmoG7sCW?maker=5ZzRvjZZw4JiDbPQc7NuG9wp4wDjXoWiQo6JpSSYxQZe")</f>
        <v/>
      </c>
      <c r="M69">
        <f>HYPERLINK("https://dexscreener.com/solana/DrqRLhCiHMtX7um5zXZF6X7wpJm8gxvCGL3jBmoG7sCW?maker=5ZzRvjZZw4JiDbPQc7NuG9wp4wDjXoWiQo6JpSSYxQZe","https://dexscreener.com/solana/DrqRLhCiHMtX7um5zXZF6X7wpJm8gxvCGL3jBmoG7sCW?maker=5ZzRvjZZw4JiDbPQc7NuG9wp4wDjXoWiQo6JpSSYxQZe")</f>
        <v/>
      </c>
    </row>
    <row r="70">
      <c r="A70" t="inlineStr">
        <is>
          <t>EjU4SujuNBDxm6CjY1f4q4cfjZeAMoWUqThxmPxQpump</t>
        </is>
      </c>
      <c r="B70" t="inlineStr">
        <is>
          <t>Nemotron</t>
        </is>
      </c>
      <c r="C70" t="n">
        <v>1</v>
      </c>
      <c r="D70" t="n">
        <v>-0.894</v>
      </c>
      <c r="E70" t="n">
        <v>-0.91</v>
      </c>
      <c r="F70" t="n">
        <v>0.98</v>
      </c>
      <c r="G70" t="n">
        <v>0.08599999999999999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HYPERLINK("https://www.defined.fi/sol/EjU4SujuNBDxm6CjY1f4q4cfjZeAMoWUqThxmPxQpump?maker=5ZzRvjZZw4JiDbPQc7NuG9wp4wDjXoWiQo6JpSSYxQZe","https://www.defined.fi/sol/EjU4SujuNBDxm6CjY1f4q4cfjZeAMoWUqThxmPxQpump?maker=5ZzRvjZZw4JiDbPQc7NuG9wp4wDjXoWiQo6JpSSYxQZe")</f>
        <v/>
      </c>
      <c r="M70">
        <f>HYPERLINK("https://dexscreener.com/solana/EjU4SujuNBDxm6CjY1f4q4cfjZeAMoWUqThxmPxQpump?maker=5ZzRvjZZw4JiDbPQc7NuG9wp4wDjXoWiQo6JpSSYxQZe","https://dexscreener.com/solana/EjU4SujuNBDxm6CjY1f4q4cfjZeAMoWUqThxmPxQpump?maker=5ZzRvjZZw4JiDbPQc7NuG9wp4wDjXoWiQo6JpSSYxQZe")</f>
        <v/>
      </c>
    </row>
    <row r="71">
      <c r="A71" t="inlineStr">
        <is>
          <t>JAUpGkkVEhiNkGjv5Hr4X8SAEZT6QXPFFtW6erB1pump</t>
        </is>
      </c>
      <c r="B71" t="inlineStr">
        <is>
          <t>HCAT</t>
        </is>
      </c>
      <c r="C71" t="n">
        <v>1</v>
      </c>
      <c r="D71" t="n">
        <v>-0.948</v>
      </c>
      <c r="E71" t="n">
        <v>-0.97</v>
      </c>
      <c r="F71" t="n">
        <v>0.982</v>
      </c>
      <c r="G71" t="n">
        <v>0.034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HYPERLINK("https://www.defined.fi/sol/JAUpGkkVEhiNkGjv5Hr4X8SAEZT6QXPFFtW6erB1pump?maker=5ZzRvjZZw4JiDbPQc7NuG9wp4wDjXoWiQo6JpSSYxQZe","https://www.defined.fi/sol/JAUpGkkVEhiNkGjv5Hr4X8SAEZT6QXPFFtW6erB1pump?maker=5ZzRvjZZw4JiDbPQc7NuG9wp4wDjXoWiQo6JpSSYxQZe")</f>
        <v/>
      </c>
      <c r="M71">
        <f>HYPERLINK("https://dexscreener.com/solana/JAUpGkkVEhiNkGjv5Hr4X8SAEZT6QXPFFtW6erB1pump?maker=5ZzRvjZZw4JiDbPQc7NuG9wp4wDjXoWiQo6JpSSYxQZe","https://dexscreener.com/solana/JAUpGkkVEhiNkGjv5Hr4X8SAEZT6QXPFFtW6erB1pump?maker=5ZzRvjZZw4JiDbPQc7NuG9wp4wDjXoWiQo6JpSSYxQZe")</f>
        <v/>
      </c>
    </row>
    <row r="72">
      <c r="A72" t="inlineStr">
        <is>
          <t>6mqUsuZV9u1zxHcAJM1BaYfLT26tu9zotKzjvfWnpump</t>
        </is>
      </c>
      <c r="B72" t="inlineStr">
        <is>
          <t>XHOPE</t>
        </is>
      </c>
      <c r="C72" t="n">
        <v>1</v>
      </c>
      <c r="D72" t="n">
        <v>-0.723</v>
      </c>
      <c r="E72" t="n">
        <v>-0.87</v>
      </c>
      <c r="F72" t="n">
        <v>0.834</v>
      </c>
      <c r="G72" t="n">
        <v>0.111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HYPERLINK("https://www.defined.fi/sol/6mqUsuZV9u1zxHcAJM1BaYfLT26tu9zotKzjvfWnpump?maker=5ZzRvjZZw4JiDbPQc7NuG9wp4wDjXoWiQo6JpSSYxQZe","https://www.defined.fi/sol/6mqUsuZV9u1zxHcAJM1BaYfLT26tu9zotKzjvfWnpump?maker=5ZzRvjZZw4JiDbPQc7NuG9wp4wDjXoWiQo6JpSSYxQZe")</f>
        <v/>
      </c>
      <c r="M72">
        <f>HYPERLINK("https://dexscreener.com/solana/6mqUsuZV9u1zxHcAJM1BaYfLT26tu9zotKzjvfWnpump?maker=5ZzRvjZZw4JiDbPQc7NuG9wp4wDjXoWiQo6JpSSYxQZe","https://dexscreener.com/solana/6mqUsuZV9u1zxHcAJM1BaYfLT26tu9zotKzjvfWnpump?maker=5ZzRvjZZw4JiDbPQc7NuG9wp4wDjXoWiQo6JpSSYxQZe")</f>
        <v/>
      </c>
    </row>
    <row r="73">
      <c r="A73" t="inlineStr">
        <is>
          <t>G5f9uAEwdmQqYMvaQrFGuNFATtenVMghCcPwR9Kmpump</t>
        </is>
      </c>
      <c r="B73" t="inlineStr">
        <is>
          <t>AITARDIO</t>
        </is>
      </c>
      <c r="C73" t="n">
        <v>1</v>
      </c>
      <c r="D73" t="n">
        <v>-0.893</v>
      </c>
      <c r="E73" t="n">
        <v>-1</v>
      </c>
      <c r="F73" t="n">
        <v>0.985</v>
      </c>
      <c r="G73" t="n">
        <v>0.091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HYPERLINK("https://www.defined.fi/sol/G5f9uAEwdmQqYMvaQrFGuNFATtenVMghCcPwR9Kmpump?maker=5ZzRvjZZw4JiDbPQc7NuG9wp4wDjXoWiQo6JpSSYxQZe","https://www.defined.fi/sol/G5f9uAEwdmQqYMvaQrFGuNFATtenVMghCcPwR9Kmpump?maker=5ZzRvjZZw4JiDbPQc7NuG9wp4wDjXoWiQo6JpSSYxQZe")</f>
        <v/>
      </c>
      <c r="M73">
        <f>HYPERLINK("https://dexscreener.com/solana/G5f9uAEwdmQqYMvaQrFGuNFATtenVMghCcPwR9Kmpump?maker=5ZzRvjZZw4JiDbPQc7NuG9wp4wDjXoWiQo6JpSSYxQZe","https://dexscreener.com/solana/G5f9uAEwdmQqYMvaQrFGuNFATtenVMghCcPwR9Kmpump?maker=5ZzRvjZZw4JiDbPQc7NuG9wp4wDjXoWiQo6JpSSYxQZe")</f>
        <v/>
      </c>
    </row>
    <row r="74">
      <c r="A74" t="inlineStr">
        <is>
          <t>BAN9wfYGYSBzckv99eW7DcPic4j4gWu4u7na7ApUGWBS</t>
        </is>
      </c>
      <c r="B74" t="inlineStr">
        <is>
          <t>memes</t>
        </is>
      </c>
      <c r="C74" t="n">
        <v>1</v>
      </c>
      <c r="D74" t="n">
        <v>-0.846</v>
      </c>
      <c r="E74" t="n">
        <v>-0.87</v>
      </c>
      <c r="F74" t="n">
        <v>0.973</v>
      </c>
      <c r="G74" t="n">
        <v>0.127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HYPERLINK("https://www.defined.fi/sol/BAN9wfYGYSBzckv99eW7DcPic4j4gWu4u7na7ApUGWBS?maker=5ZzRvjZZw4JiDbPQc7NuG9wp4wDjXoWiQo6JpSSYxQZe","https://www.defined.fi/sol/BAN9wfYGYSBzckv99eW7DcPic4j4gWu4u7na7ApUGWBS?maker=5ZzRvjZZw4JiDbPQc7NuG9wp4wDjXoWiQo6JpSSYxQZe")</f>
        <v/>
      </c>
      <c r="M74">
        <f>HYPERLINK("https://dexscreener.com/solana/BAN9wfYGYSBzckv99eW7DcPic4j4gWu4u7na7ApUGWBS?maker=5ZzRvjZZw4JiDbPQc7NuG9wp4wDjXoWiQo6JpSSYxQZe","https://dexscreener.com/solana/BAN9wfYGYSBzckv99eW7DcPic4j4gWu4u7na7ApUGWBS?maker=5ZzRvjZZw4JiDbPQc7NuG9wp4wDjXoWiQo6JpSSYxQZe")</f>
        <v/>
      </c>
    </row>
    <row r="75">
      <c r="A75" t="inlineStr">
        <is>
          <t>AfWWaVqBbWPpzsY8yUpStbKoxaPHyu7QsknLYDbyHVmZ</t>
        </is>
      </c>
      <c r="B75" t="inlineStr">
        <is>
          <t>Ruri</t>
        </is>
      </c>
      <c r="C75" t="n">
        <v>1</v>
      </c>
      <c r="D75" t="n">
        <v>-0.883</v>
      </c>
      <c r="E75" t="n">
        <v>-1</v>
      </c>
      <c r="F75" t="n">
        <v>0.976</v>
      </c>
      <c r="G75" t="n">
        <v>0.093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HYPERLINK("https://www.defined.fi/sol/AfWWaVqBbWPpzsY8yUpStbKoxaPHyu7QsknLYDbyHVmZ?maker=5ZzRvjZZw4JiDbPQc7NuG9wp4wDjXoWiQo6JpSSYxQZe","https://www.defined.fi/sol/AfWWaVqBbWPpzsY8yUpStbKoxaPHyu7QsknLYDbyHVmZ?maker=5ZzRvjZZw4JiDbPQc7NuG9wp4wDjXoWiQo6JpSSYxQZe")</f>
        <v/>
      </c>
      <c r="M75">
        <f>HYPERLINK("https://dexscreener.com/solana/AfWWaVqBbWPpzsY8yUpStbKoxaPHyu7QsknLYDbyHVmZ?maker=5ZzRvjZZw4JiDbPQc7NuG9wp4wDjXoWiQo6JpSSYxQZe","https://dexscreener.com/solana/AfWWaVqBbWPpzsY8yUpStbKoxaPHyu7QsknLYDbyHVmZ?maker=5ZzRvjZZw4JiDbPQc7NuG9wp4wDjXoWiQo6JpSSYxQZe")</f>
        <v/>
      </c>
    </row>
    <row r="76">
      <c r="A76" t="inlineStr">
        <is>
          <t>54tPTQrqmJFRb4E3DrEv9HP3rFrRZXw9VRHyh8REpump</t>
        </is>
      </c>
      <c r="B76" t="inlineStr">
        <is>
          <t>MEDIA</t>
        </is>
      </c>
      <c r="C76" t="n">
        <v>1</v>
      </c>
      <c r="D76" t="n">
        <v>-0.975</v>
      </c>
      <c r="E76" t="n">
        <v>-0.99</v>
      </c>
      <c r="F76" t="n">
        <v>0.985</v>
      </c>
      <c r="G76" t="n">
        <v>0.011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HYPERLINK("https://www.defined.fi/sol/54tPTQrqmJFRb4E3DrEv9HP3rFrRZXw9VRHyh8REpump?maker=5ZzRvjZZw4JiDbPQc7NuG9wp4wDjXoWiQo6JpSSYxQZe","https://www.defined.fi/sol/54tPTQrqmJFRb4E3DrEv9HP3rFrRZXw9VRHyh8REpump?maker=5ZzRvjZZw4JiDbPQc7NuG9wp4wDjXoWiQo6JpSSYxQZe")</f>
        <v/>
      </c>
      <c r="M76">
        <f>HYPERLINK("https://dexscreener.com/solana/54tPTQrqmJFRb4E3DrEv9HP3rFrRZXw9VRHyh8REpump?maker=5ZzRvjZZw4JiDbPQc7NuG9wp4wDjXoWiQo6JpSSYxQZe","https://dexscreener.com/solana/54tPTQrqmJFRb4E3DrEv9HP3rFrRZXw9VRHyh8REpump?maker=5ZzRvjZZw4JiDbPQc7NuG9wp4wDjXoWiQo6JpSSYxQZe")</f>
        <v/>
      </c>
    </row>
    <row r="77">
      <c r="A77" t="inlineStr">
        <is>
          <t>86jRzWPU4sy5evpQ2Mmk86UuPS4wcopik6NZMHSqpump</t>
        </is>
      </c>
      <c r="B77" t="inlineStr">
        <is>
          <t>[invalid]</t>
        </is>
      </c>
      <c r="C77" t="n">
        <v>1</v>
      </c>
      <c r="D77" t="n">
        <v>-1.8</v>
      </c>
      <c r="E77" t="n">
        <v>-0.91</v>
      </c>
      <c r="F77" t="n">
        <v>1.97</v>
      </c>
      <c r="G77" t="n">
        <v>0.172</v>
      </c>
      <c r="H77" t="n">
        <v>2</v>
      </c>
      <c r="I77" t="n">
        <v>1</v>
      </c>
      <c r="J77" t="n">
        <v>-1</v>
      </c>
      <c r="K77" t="n">
        <v>-1</v>
      </c>
      <c r="L77">
        <f>HYPERLINK("https://www.defined.fi/sol/86jRzWPU4sy5evpQ2Mmk86UuPS4wcopik6NZMHSqpump?maker=5ZzRvjZZw4JiDbPQc7NuG9wp4wDjXoWiQo6JpSSYxQZe","https://www.defined.fi/sol/86jRzWPU4sy5evpQ2Mmk86UuPS4wcopik6NZMHSqpump?maker=5ZzRvjZZw4JiDbPQc7NuG9wp4wDjXoWiQo6JpSSYxQZe")</f>
        <v/>
      </c>
      <c r="M77">
        <f>HYPERLINK("https://dexscreener.com/solana/86jRzWPU4sy5evpQ2Mmk86UuPS4wcopik6NZMHSqpump?maker=5ZzRvjZZw4JiDbPQc7NuG9wp4wDjXoWiQo6JpSSYxQZe","https://dexscreener.com/solana/86jRzWPU4sy5evpQ2Mmk86UuPS4wcopik6NZMHSqpump?maker=5ZzRvjZZw4JiDbPQc7NuG9wp4wDjXoWiQo6JpSSYxQZe")</f>
        <v/>
      </c>
    </row>
    <row r="78">
      <c r="A78" t="inlineStr">
        <is>
          <t>7J5rZx7BpMWmrVhUAMAHs28DBn7GxSYZZ6dMnLXjpump</t>
        </is>
      </c>
      <c r="B78" t="inlineStr">
        <is>
          <t>SOS</t>
        </is>
      </c>
      <c r="C78" t="n">
        <v>1</v>
      </c>
      <c r="D78" t="n">
        <v>-0.9370000000000001</v>
      </c>
      <c r="E78" t="n">
        <v>-0.95</v>
      </c>
      <c r="F78" t="n">
        <v>0.982</v>
      </c>
      <c r="G78" t="n">
        <v>0.045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HYPERLINK("https://www.defined.fi/sol/7J5rZx7BpMWmrVhUAMAHs28DBn7GxSYZZ6dMnLXjpump?maker=5ZzRvjZZw4JiDbPQc7NuG9wp4wDjXoWiQo6JpSSYxQZe","https://www.defined.fi/sol/7J5rZx7BpMWmrVhUAMAHs28DBn7GxSYZZ6dMnLXjpump?maker=5ZzRvjZZw4JiDbPQc7NuG9wp4wDjXoWiQo6JpSSYxQZe")</f>
        <v/>
      </c>
      <c r="M78">
        <f>HYPERLINK("https://dexscreener.com/solana/7J5rZx7BpMWmrVhUAMAHs28DBn7GxSYZZ6dMnLXjpump?maker=5ZzRvjZZw4JiDbPQc7NuG9wp4wDjXoWiQo6JpSSYxQZe","https://dexscreener.com/solana/7J5rZx7BpMWmrVhUAMAHs28DBn7GxSYZZ6dMnLXjpump?maker=5ZzRvjZZw4JiDbPQc7NuG9wp4wDjXoWiQo6JpSSYxQZe")</f>
        <v/>
      </c>
    </row>
    <row r="79">
      <c r="A79" t="inlineStr">
        <is>
          <t>E8wd3ym2X9r3266ASkvJjfpgy9MHvs3Xi9Q79DgCKiF5</t>
        </is>
      </c>
      <c r="B79" t="inlineStr">
        <is>
          <t>$Aricato</t>
        </is>
      </c>
      <c r="C79" t="n">
        <v>1</v>
      </c>
      <c r="D79" t="n">
        <v>-0.855</v>
      </c>
      <c r="E79" t="n">
        <v>-1</v>
      </c>
      <c r="F79" t="n">
        <v>0.977</v>
      </c>
      <c r="G79" t="n">
        <v>0.122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HYPERLINK("https://www.defined.fi/sol/E8wd3ym2X9r3266ASkvJjfpgy9MHvs3Xi9Q79DgCKiF5?maker=5ZzRvjZZw4JiDbPQc7NuG9wp4wDjXoWiQo6JpSSYxQZe","https://www.defined.fi/sol/E8wd3ym2X9r3266ASkvJjfpgy9MHvs3Xi9Q79DgCKiF5?maker=5ZzRvjZZw4JiDbPQc7NuG9wp4wDjXoWiQo6JpSSYxQZe")</f>
        <v/>
      </c>
      <c r="M79">
        <f>HYPERLINK("https://dexscreener.com/solana/E8wd3ym2X9r3266ASkvJjfpgy9MHvs3Xi9Q79DgCKiF5?maker=5ZzRvjZZw4JiDbPQc7NuG9wp4wDjXoWiQo6JpSSYxQZe","https://dexscreener.com/solana/E8wd3ym2X9r3266ASkvJjfpgy9MHvs3Xi9Q79DgCKiF5?maker=5ZzRvjZZw4JiDbPQc7NuG9wp4wDjXoWiQo6JpSSYxQZe")</f>
        <v/>
      </c>
    </row>
    <row r="80">
      <c r="A80" t="inlineStr">
        <is>
          <t>GnwNkT9F3SVnGL4hDF7N4Gm9vGw6rcwKkyW2Zmizpump</t>
        </is>
      </c>
      <c r="B80" t="inlineStr">
        <is>
          <t>ZONK</t>
        </is>
      </c>
      <c r="C80" t="n">
        <v>1</v>
      </c>
      <c r="D80" t="n">
        <v>-0.822</v>
      </c>
      <c r="E80" t="n">
        <v>-1</v>
      </c>
      <c r="F80" t="n">
        <v>0.988</v>
      </c>
      <c r="G80" t="n">
        <v>0.166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HYPERLINK("https://www.defined.fi/sol/GnwNkT9F3SVnGL4hDF7N4Gm9vGw6rcwKkyW2Zmizpump?maker=5ZzRvjZZw4JiDbPQc7NuG9wp4wDjXoWiQo6JpSSYxQZe","https://www.defined.fi/sol/GnwNkT9F3SVnGL4hDF7N4Gm9vGw6rcwKkyW2Zmizpump?maker=5ZzRvjZZw4JiDbPQc7NuG9wp4wDjXoWiQo6JpSSYxQZe")</f>
        <v/>
      </c>
      <c r="M80">
        <f>HYPERLINK("https://dexscreener.com/solana/GnwNkT9F3SVnGL4hDF7N4Gm9vGw6rcwKkyW2Zmizpump?maker=5ZzRvjZZw4JiDbPQc7NuG9wp4wDjXoWiQo6JpSSYxQZe","https://dexscreener.com/solana/GnwNkT9F3SVnGL4hDF7N4Gm9vGw6rcwKkyW2Zmizpump?maker=5ZzRvjZZw4JiDbPQc7NuG9wp4wDjXoWiQo6JpSSYxQZe")</f>
        <v/>
      </c>
    </row>
    <row r="81">
      <c r="A81" t="inlineStr">
        <is>
          <t>Awif5iQnv1J2x6RHJrh3cNyaH2ghu47DsJfRgFwSpump</t>
        </is>
      </c>
      <c r="B81" t="inlineStr">
        <is>
          <t>Orb</t>
        </is>
      </c>
      <c r="C81" t="n">
        <v>1</v>
      </c>
      <c r="D81" t="n">
        <v>-0.884</v>
      </c>
      <c r="E81" t="n">
        <v>-0.91</v>
      </c>
      <c r="F81" t="n">
        <v>0.973</v>
      </c>
      <c r="G81" t="n">
        <v>0.089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HYPERLINK("https://www.defined.fi/sol/Awif5iQnv1J2x6RHJrh3cNyaH2ghu47DsJfRgFwSpump?maker=5ZzRvjZZw4JiDbPQc7NuG9wp4wDjXoWiQo6JpSSYxQZe","https://www.defined.fi/sol/Awif5iQnv1J2x6RHJrh3cNyaH2ghu47DsJfRgFwSpump?maker=5ZzRvjZZw4JiDbPQc7NuG9wp4wDjXoWiQo6JpSSYxQZe")</f>
        <v/>
      </c>
      <c r="M81">
        <f>HYPERLINK("https://dexscreener.com/solana/Awif5iQnv1J2x6RHJrh3cNyaH2ghu47DsJfRgFwSpump?maker=5ZzRvjZZw4JiDbPQc7NuG9wp4wDjXoWiQo6JpSSYxQZe","https://dexscreener.com/solana/Awif5iQnv1J2x6RHJrh3cNyaH2ghu47DsJfRgFwSpump?maker=5ZzRvjZZw4JiDbPQc7NuG9wp4wDjXoWiQo6JpSSYxQZe")</f>
        <v/>
      </c>
    </row>
    <row r="82">
      <c r="A82" t="inlineStr">
        <is>
          <t>E7i6vEzW4BAQUFndrWmwPSZotnoGqvqU1ULwJr1Cpump</t>
        </is>
      </c>
      <c r="B82" t="inlineStr">
        <is>
          <t>flick</t>
        </is>
      </c>
      <c r="C82" t="n">
        <v>1</v>
      </c>
      <c r="D82" t="n">
        <v>-0.786</v>
      </c>
      <c r="E82" t="n">
        <v>-1</v>
      </c>
      <c r="F82" t="n">
        <v>0.971</v>
      </c>
      <c r="G82" t="n">
        <v>0.185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HYPERLINK("https://www.defined.fi/sol/E7i6vEzW4BAQUFndrWmwPSZotnoGqvqU1ULwJr1Cpump?maker=5ZzRvjZZw4JiDbPQc7NuG9wp4wDjXoWiQo6JpSSYxQZe","https://www.defined.fi/sol/E7i6vEzW4BAQUFndrWmwPSZotnoGqvqU1ULwJr1Cpump?maker=5ZzRvjZZw4JiDbPQc7NuG9wp4wDjXoWiQo6JpSSYxQZe")</f>
        <v/>
      </c>
      <c r="M82">
        <f>HYPERLINK("https://dexscreener.com/solana/E7i6vEzW4BAQUFndrWmwPSZotnoGqvqU1ULwJr1Cpump?maker=5ZzRvjZZw4JiDbPQc7NuG9wp4wDjXoWiQo6JpSSYxQZe","https://dexscreener.com/solana/E7i6vEzW4BAQUFndrWmwPSZotnoGqvqU1ULwJr1Cpump?maker=5ZzRvjZZw4JiDbPQc7NuG9wp4wDjXoWiQo6JpSSYxQZe")</f>
        <v/>
      </c>
    </row>
    <row r="83">
      <c r="A83" t="inlineStr">
        <is>
          <t>DUxMpUNZKN6YbbaAGQEXuU5xn18V79ax2QSNY961T5CS</t>
        </is>
      </c>
      <c r="B83" t="inlineStr">
        <is>
          <t>fartnanny</t>
        </is>
      </c>
      <c r="C83" t="n">
        <v>1</v>
      </c>
      <c r="D83" t="n">
        <v>-0.788</v>
      </c>
      <c r="E83" t="n">
        <v>-0.8</v>
      </c>
      <c r="F83" t="n">
        <v>0.982</v>
      </c>
      <c r="G83" t="n">
        <v>0.193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HYPERLINK("https://www.defined.fi/sol/DUxMpUNZKN6YbbaAGQEXuU5xn18V79ax2QSNY961T5CS?maker=5ZzRvjZZw4JiDbPQc7NuG9wp4wDjXoWiQo6JpSSYxQZe","https://www.defined.fi/sol/DUxMpUNZKN6YbbaAGQEXuU5xn18V79ax2QSNY961T5CS?maker=5ZzRvjZZw4JiDbPQc7NuG9wp4wDjXoWiQo6JpSSYxQZe")</f>
        <v/>
      </c>
      <c r="M83">
        <f>HYPERLINK("https://dexscreener.com/solana/DUxMpUNZKN6YbbaAGQEXuU5xn18V79ax2QSNY961T5CS?maker=5ZzRvjZZw4JiDbPQc7NuG9wp4wDjXoWiQo6JpSSYxQZe","https://dexscreener.com/solana/DUxMpUNZKN6YbbaAGQEXuU5xn18V79ax2QSNY961T5CS?maker=5ZzRvjZZw4JiDbPQc7NuG9wp4wDjXoWiQo6JpSSYxQZe")</f>
        <v/>
      </c>
    </row>
    <row r="84">
      <c r="A84" t="inlineStr">
        <is>
          <t>B9MoNWJn9fi8ijG2vH6tZury1rgcgjVc7fmpeGyYRKgd</t>
        </is>
      </c>
      <c r="B84" t="inlineStr">
        <is>
          <t>$GOOGLZ</t>
        </is>
      </c>
      <c r="C84" t="n">
        <v>1</v>
      </c>
      <c r="D84" t="n">
        <v>-0.783</v>
      </c>
      <c r="E84" t="n">
        <v>-1</v>
      </c>
      <c r="F84" t="n">
        <v>0.978</v>
      </c>
      <c r="G84" t="n">
        <v>0.195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HYPERLINK("https://www.defined.fi/sol/B9MoNWJn9fi8ijG2vH6tZury1rgcgjVc7fmpeGyYRKgd?maker=5ZzRvjZZw4JiDbPQc7NuG9wp4wDjXoWiQo6JpSSYxQZe","https://www.defined.fi/sol/B9MoNWJn9fi8ijG2vH6tZury1rgcgjVc7fmpeGyYRKgd?maker=5ZzRvjZZw4JiDbPQc7NuG9wp4wDjXoWiQo6JpSSYxQZe")</f>
        <v/>
      </c>
      <c r="M84">
        <f>HYPERLINK("https://dexscreener.com/solana/B9MoNWJn9fi8ijG2vH6tZury1rgcgjVc7fmpeGyYRKgd?maker=5ZzRvjZZw4JiDbPQc7NuG9wp4wDjXoWiQo6JpSSYxQZe","https://dexscreener.com/solana/B9MoNWJn9fi8ijG2vH6tZury1rgcgjVc7fmpeGyYRKgd?maker=5ZzRvjZZw4JiDbPQc7NuG9wp4wDjXoWiQo6JpSSYxQZe")</f>
        <v/>
      </c>
    </row>
    <row r="85">
      <c r="A85" t="inlineStr">
        <is>
          <t>2UjzBmA3xgEFR8HThGjrGTuD8vFnUXSKvdBfpFa5pump</t>
        </is>
      </c>
      <c r="B85" t="inlineStr">
        <is>
          <t>LULU</t>
        </is>
      </c>
      <c r="C85" t="n">
        <v>1</v>
      </c>
      <c r="D85" t="n">
        <v>-0.778</v>
      </c>
      <c r="E85" t="n">
        <v>-0.8</v>
      </c>
      <c r="F85" t="n">
        <v>0.973</v>
      </c>
      <c r="G85" t="n">
        <v>0.195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HYPERLINK("https://www.defined.fi/sol/2UjzBmA3xgEFR8HThGjrGTuD8vFnUXSKvdBfpFa5pump?maker=5ZzRvjZZw4JiDbPQc7NuG9wp4wDjXoWiQo6JpSSYxQZe","https://www.defined.fi/sol/2UjzBmA3xgEFR8HThGjrGTuD8vFnUXSKvdBfpFa5pump?maker=5ZzRvjZZw4JiDbPQc7NuG9wp4wDjXoWiQo6JpSSYxQZe")</f>
        <v/>
      </c>
      <c r="M85">
        <f>HYPERLINK("https://dexscreener.com/solana/2UjzBmA3xgEFR8HThGjrGTuD8vFnUXSKvdBfpFa5pump?maker=5ZzRvjZZw4JiDbPQc7NuG9wp4wDjXoWiQo6JpSSYxQZe","https://dexscreener.com/solana/2UjzBmA3xgEFR8HThGjrGTuD8vFnUXSKvdBfpFa5pump?maker=5ZzRvjZZw4JiDbPQc7NuG9wp4wDjXoWiQo6JpSSYxQZe")</f>
        <v/>
      </c>
    </row>
    <row r="86">
      <c r="A86" t="inlineStr">
        <is>
          <t>Bn4PNbFSeiifT4AP3SXoo8ybzuFTTzPmtWJK3Pq94RNv</t>
        </is>
      </c>
      <c r="B86" t="inlineStr">
        <is>
          <t>HERE</t>
        </is>
      </c>
      <c r="C86" t="n">
        <v>1</v>
      </c>
      <c r="D86" t="n">
        <v>-0.76</v>
      </c>
      <c r="E86" t="n">
        <v>-0.78</v>
      </c>
      <c r="F86" t="n">
        <v>0.971</v>
      </c>
      <c r="G86" t="n">
        <v>0.211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HYPERLINK("https://www.defined.fi/sol/Bn4PNbFSeiifT4AP3SXoo8ybzuFTTzPmtWJK3Pq94RNv?maker=5ZzRvjZZw4JiDbPQc7NuG9wp4wDjXoWiQo6JpSSYxQZe","https://www.defined.fi/sol/Bn4PNbFSeiifT4AP3SXoo8ybzuFTTzPmtWJK3Pq94RNv?maker=5ZzRvjZZw4JiDbPQc7NuG9wp4wDjXoWiQo6JpSSYxQZe")</f>
        <v/>
      </c>
      <c r="M86">
        <f>HYPERLINK("https://dexscreener.com/solana/Bn4PNbFSeiifT4AP3SXoo8ybzuFTTzPmtWJK3Pq94RNv?maker=5ZzRvjZZw4JiDbPQc7NuG9wp4wDjXoWiQo6JpSSYxQZe","https://dexscreener.com/solana/Bn4PNbFSeiifT4AP3SXoo8ybzuFTTzPmtWJK3Pq94RNv?maker=5ZzRvjZZw4JiDbPQc7NuG9wp4wDjXoWiQo6JpSSYxQZe")</f>
        <v/>
      </c>
    </row>
    <row r="87">
      <c r="A87" t="inlineStr">
        <is>
          <t>CkmhbVryjxRBLcvW2KycffGjPoDjq6RXGxxruEiHAmKT</t>
        </is>
      </c>
      <c r="B87" t="inlineStr">
        <is>
          <t>adog</t>
        </is>
      </c>
      <c r="C87" t="n">
        <v>1</v>
      </c>
      <c r="D87" t="n">
        <v>-0.768</v>
      </c>
      <c r="E87" t="n">
        <v>-1</v>
      </c>
      <c r="F87" t="n">
        <v>0.984</v>
      </c>
      <c r="G87" t="n">
        <v>0.216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HYPERLINK("https://www.defined.fi/sol/CkmhbVryjxRBLcvW2KycffGjPoDjq6RXGxxruEiHAmKT?maker=5ZzRvjZZw4JiDbPQc7NuG9wp4wDjXoWiQo6JpSSYxQZe","https://www.defined.fi/sol/CkmhbVryjxRBLcvW2KycffGjPoDjq6RXGxxruEiHAmKT?maker=5ZzRvjZZw4JiDbPQc7NuG9wp4wDjXoWiQo6JpSSYxQZe")</f>
        <v/>
      </c>
      <c r="M87">
        <f>HYPERLINK("https://dexscreener.com/solana/CkmhbVryjxRBLcvW2KycffGjPoDjq6RXGxxruEiHAmKT?maker=5ZzRvjZZw4JiDbPQc7NuG9wp4wDjXoWiQo6JpSSYxQZe","https://dexscreener.com/solana/CkmhbVryjxRBLcvW2KycffGjPoDjq6RXGxxruEiHAmKT?maker=5ZzRvjZZw4JiDbPQc7NuG9wp4wDjXoWiQo6JpSSYxQZe")</f>
        <v/>
      </c>
    </row>
    <row r="88">
      <c r="A88" t="inlineStr">
        <is>
          <t>71hi4V8V7G4mvueThCtFSqdA86Xj4weRNXvmt35Ypump</t>
        </is>
      </c>
      <c r="B88" t="inlineStr">
        <is>
          <t>SIMULATION</t>
        </is>
      </c>
      <c r="C88" t="n">
        <v>1</v>
      </c>
      <c r="D88" t="n">
        <v>-0.755</v>
      </c>
      <c r="E88" t="n">
        <v>-1</v>
      </c>
      <c r="F88" t="n">
        <v>0.974</v>
      </c>
      <c r="G88" t="n">
        <v>0.219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HYPERLINK("https://www.defined.fi/sol/71hi4V8V7G4mvueThCtFSqdA86Xj4weRNXvmt35Ypump?maker=5ZzRvjZZw4JiDbPQc7NuG9wp4wDjXoWiQo6JpSSYxQZe","https://www.defined.fi/sol/71hi4V8V7G4mvueThCtFSqdA86Xj4weRNXvmt35Ypump?maker=5ZzRvjZZw4JiDbPQc7NuG9wp4wDjXoWiQo6JpSSYxQZe")</f>
        <v/>
      </c>
      <c r="M88">
        <f>HYPERLINK("https://dexscreener.com/solana/71hi4V8V7G4mvueThCtFSqdA86Xj4weRNXvmt35Ypump?maker=5ZzRvjZZw4JiDbPQc7NuG9wp4wDjXoWiQo6JpSSYxQZe","https://dexscreener.com/solana/71hi4V8V7G4mvueThCtFSqdA86Xj4weRNXvmt35Ypump?maker=5ZzRvjZZw4JiDbPQc7NuG9wp4wDjXoWiQo6JpSSYxQZe")</f>
        <v/>
      </c>
    </row>
    <row r="89">
      <c r="A89" t="inlineStr">
        <is>
          <t>2jfmsGtcBpF4qQxztyBqhZmrtTf8tCNv7o98kwwSpump</t>
        </is>
      </c>
      <c r="B89" t="inlineStr">
        <is>
          <t>LLMtheism</t>
        </is>
      </c>
      <c r="C89" t="n">
        <v>1</v>
      </c>
      <c r="D89" t="n">
        <v>-1.67</v>
      </c>
      <c r="E89" t="n">
        <v>-0.89</v>
      </c>
      <c r="F89" t="n">
        <v>1.89</v>
      </c>
      <c r="G89" t="n">
        <v>0.217</v>
      </c>
      <c r="H89" t="n">
        <v>2</v>
      </c>
      <c r="I89" t="n">
        <v>1</v>
      </c>
      <c r="J89" t="n">
        <v>-1</v>
      </c>
      <c r="K89" t="n">
        <v>-1</v>
      </c>
      <c r="L89">
        <f>HYPERLINK("https://www.defined.fi/sol/2jfmsGtcBpF4qQxztyBqhZmrtTf8tCNv7o98kwwSpump?maker=5ZzRvjZZw4JiDbPQc7NuG9wp4wDjXoWiQo6JpSSYxQZe","https://www.defined.fi/sol/2jfmsGtcBpF4qQxztyBqhZmrtTf8tCNv7o98kwwSpump?maker=5ZzRvjZZw4JiDbPQc7NuG9wp4wDjXoWiQo6JpSSYxQZe")</f>
        <v/>
      </c>
      <c r="M89">
        <f>HYPERLINK("https://dexscreener.com/solana/2jfmsGtcBpF4qQxztyBqhZmrtTf8tCNv7o98kwwSpump?maker=5ZzRvjZZw4JiDbPQc7NuG9wp4wDjXoWiQo6JpSSYxQZe","https://dexscreener.com/solana/2jfmsGtcBpF4qQxztyBqhZmrtTf8tCNv7o98kwwSpump?maker=5ZzRvjZZw4JiDbPQc7NuG9wp4wDjXoWiQo6JpSSYxQZe")</f>
        <v/>
      </c>
    </row>
    <row r="90">
      <c r="A90" t="inlineStr">
        <is>
          <t>9UPEv59fC6E2EWKWeB1Vo78Jw8Re4K14JemVaGuuPjtG</t>
        </is>
      </c>
      <c r="B90" t="inlineStr">
        <is>
          <t>SHLUMS</t>
        </is>
      </c>
      <c r="C90" t="n">
        <v>1</v>
      </c>
      <c r="D90" t="n">
        <v>-0.758</v>
      </c>
      <c r="E90" t="n">
        <v>-1</v>
      </c>
      <c r="F90" t="n">
        <v>0.984</v>
      </c>
      <c r="G90" t="n">
        <v>0.226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HYPERLINK("https://www.defined.fi/sol/9UPEv59fC6E2EWKWeB1Vo78Jw8Re4K14JemVaGuuPjtG?maker=5ZzRvjZZw4JiDbPQc7NuG9wp4wDjXoWiQo6JpSSYxQZe","https://www.defined.fi/sol/9UPEv59fC6E2EWKWeB1Vo78Jw8Re4K14JemVaGuuPjtG?maker=5ZzRvjZZw4JiDbPQc7NuG9wp4wDjXoWiQo6JpSSYxQZe")</f>
        <v/>
      </c>
      <c r="M90">
        <f>HYPERLINK("https://dexscreener.com/solana/9UPEv59fC6E2EWKWeB1Vo78Jw8Re4K14JemVaGuuPjtG?maker=5ZzRvjZZw4JiDbPQc7NuG9wp4wDjXoWiQo6JpSSYxQZe","https://dexscreener.com/solana/9UPEv59fC6E2EWKWeB1Vo78Jw8Re4K14JemVaGuuPjtG?maker=5ZzRvjZZw4JiDbPQc7NuG9wp4wDjXoWiQo6JpSSYxQZe")</f>
        <v/>
      </c>
    </row>
    <row r="91">
      <c r="A91" t="inlineStr">
        <is>
          <t>7j9q8n1iANKc6vexwREU87ixSQ6QVXtdj6YREAPZpump</t>
        </is>
      </c>
      <c r="B91" t="inlineStr">
        <is>
          <t>BOWSER</t>
        </is>
      </c>
      <c r="C91" t="n">
        <v>1</v>
      </c>
      <c r="D91" t="n">
        <v>-0.747</v>
      </c>
      <c r="E91" t="n">
        <v>-1</v>
      </c>
      <c r="F91" t="n">
        <v>0.973</v>
      </c>
      <c r="G91" t="n">
        <v>0.226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HYPERLINK("https://www.defined.fi/sol/7j9q8n1iANKc6vexwREU87ixSQ6QVXtdj6YREAPZpump?maker=5ZzRvjZZw4JiDbPQc7NuG9wp4wDjXoWiQo6JpSSYxQZe","https://www.defined.fi/sol/7j9q8n1iANKc6vexwREU87ixSQ6QVXtdj6YREAPZpump?maker=5ZzRvjZZw4JiDbPQc7NuG9wp4wDjXoWiQo6JpSSYxQZe")</f>
        <v/>
      </c>
      <c r="M91">
        <f>HYPERLINK("https://dexscreener.com/solana/7j9q8n1iANKc6vexwREU87ixSQ6QVXtdj6YREAPZpump?maker=5ZzRvjZZw4JiDbPQc7NuG9wp4wDjXoWiQo6JpSSYxQZe","https://dexscreener.com/solana/7j9q8n1iANKc6vexwREU87ixSQ6QVXtdj6YREAPZpump?maker=5ZzRvjZZw4JiDbPQc7NuG9wp4wDjXoWiQo6JpSSYxQZe")</f>
        <v/>
      </c>
    </row>
    <row r="92">
      <c r="A92" t="inlineStr">
        <is>
          <t>5o6aSMHSEA19KMuo9Zto64PkrfJgXGLKYcouQ59xo4zn</t>
        </is>
      </c>
      <c r="B92" t="inlineStr">
        <is>
          <t>fartnanny</t>
        </is>
      </c>
      <c r="C92" t="n">
        <v>1</v>
      </c>
      <c r="D92" t="n">
        <v>-0.694</v>
      </c>
      <c r="E92" t="n">
        <v>-1</v>
      </c>
      <c r="F92" t="n">
        <v>0.9320000000000001</v>
      </c>
      <c r="G92" t="n">
        <v>0.238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HYPERLINK("https://www.defined.fi/sol/5o6aSMHSEA19KMuo9Zto64PkrfJgXGLKYcouQ59xo4zn?maker=5ZzRvjZZw4JiDbPQc7NuG9wp4wDjXoWiQo6JpSSYxQZe","https://www.defined.fi/sol/5o6aSMHSEA19KMuo9Zto64PkrfJgXGLKYcouQ59xo4zn?maker=5ZzRvjZZw4JiDbPQc7NuG9wp4wDjXoWiQo6JpSSYxQZe")</f>
        <v/>
      </c>
      <c r="M92">
        <f>HYPERLINK("https://dexscreener.com/solana/5o6aSMHSEA19KMuo9Zto64PkrfJgXGLKYcouQ59xo4zn?maker=5ZzRvjZZw4JiDbPQc7NuG9wp4wDjXoWiQo6JpSSYxQZe","https://dexscreener.com/solana/5o6aSMHSEA19KMuo9Zto64PkrfJgXGLKYcouQ59xo4zn?maker=5ZzRvjZZw4JiDbPQc7NuG9wp4wDjXoWiQo6JpSSYxQZe")</f>
        <v/>
      </c>
    </row>
    <row r="93">
      <c r="A93" t="inlineStr">
        <is>
          <t>D893cWVUpSechnhiBZ5fVaUZLaNwXUmVA3fzTBDKpump</t>
        </is>
      </c>
      <c r="B93" t="inlineStr">
        <is>
          <t>ALTAIR</t>
        </is>
      </c>
      <c r="C93" t="n">
        <v>1</v>
      </c>
      <c r="D93" t="n">
        <v>-0.657</v>
      </c>
      <c r="E93" t="n">
        <v>-1</v>
      </c>
      <c r="F93" t="n">
        <v>0.9</v>
      </c>
      <c r="G93" t="n">
        <v>0.242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HYPERLINK("https://www.defined.fi/sol/D893cWVUpSechnhiBZ5fVaUZLaNwXUmVA3fzTBDKpump?maker=5ZzRvjZZw4JiDbPQc7NuG9wp4wDjXoWiQo6JpSSYxQZe","https://www.defined.fi/sol/D893cWVUpSechnhiBZ5fVaUZLaNwXUmVA3fzTBDKpump?maker=5ZzRvjZZw4JiDbPQc7NuG9wp4wDjXoWiQo6JpSSYxQZe")</f>
        <v/>
      </c>
      <c r="M93">
        <f>HYPERLINK("https://dexscreener.com/solana/D893cWVUpSechnhiBZ5fVaUZLaNwXUmVA3fzTBDKpump?maker=5ZzRvjZZw4JiDbPQc7NuG9wp4wDjXoWiQo6JpSSYxQZe","https://dexscreener.com/solana/D893cWVUpSechnhiBZ5fVaUZLaNwXUmVA3fzTBDKpump?maker=5ZzRvjZZw4JiDbPQc7NuG9wp4wDjXoWiQo6JpSSYxQZe")</f>
        <v/>
      </c>
    </row>
    <row r="94">
      <c r="A94" t="inlineStr">
        <is>
          <t>Z19ibmkwxW2tWPX7F3EBA8HhuwCkRzSWfNXrN5Ppump</t>
        </is>
      </c>
      <c r="B94" t="inlineStr">
        <is>
          <t>unknown_Z19i</t>
        </is>
      </c>
      <c r="C94" t="n">
        <v>1</v>
      </c>
      <c r="D94" t="n">
        <v>-1.7</v>
      </c>
      <c r="E94" t="n">
        <v>-0.87</v>
      </c>
      <c r="F94" t="n">
        <v>1.95</v>
      </c>
      <c r="G94" t="n">
        <v>0.249</v>
      </c>
      <c r="H94" t="n">
        <v>2</v>
      </c>
      <c r="I94" t="n">
        <v>1</v>
      </c>
      <c r="J94" t="n">
        <v>-1</v>
      </c>
      <c r="K94" t="n">
        <v>-1</v>
      </c>
      <c r="L94">
        <f>HYPERLINK("https://www.defined.fi/sol/Z19ibmkwxW2tWPX7F3EBA8HhuwCkRzSWfNXrN5Ppump?maker=5ZzRvjZZw4JiDbPQc7NuG9wp4wDjXoWiQo6JpSSYxQZe","https://www.defined.fi/sol/Z19ibmkwxW2tWPX7F3EBA8HhuwCkRzSWfNXrN5Ppump?maker=5ZzRvjZZw4JiDbPQc7NuG9wp4wDjXoWiQo6JpSSYxQZe")</f>
        <v/>
      </c>
      <c r="M94">
        <f>HYPERLINK("https://dexscreener.com/solana/Z19ibmkwxW2tWPX7F3EBA8HhuwCkRzSWfNXrN5Ppump?maker=5ZzRvjZZw4JiDbPQc7NuG9wp4wDjXoWiQo6JpSSYxQZe","https://dexscreener.com/solana/Z19ibmkwxW2tWPX7F3EBA8HhuwCkRzSWfNXrN5Ppump?maker=5ZzRvjZZw4JiDbPQc7NuG9wp4wDjXoWiQo6JpSSYxQZe")</f>
        <v/>
      </c>
    </row>
    <row r="95">
      <c r="A95" t="inlineStr">
        <is>
          <t>7ndLEE3YXJqSNzxK7coGSxYvNbqdY2b7Zqri3XuGDLuP</t>
        </is>
      </c>
      <c r="B95" t="inlineStr">
        <is>
          <t>unknown_7ndL</t>
        </is>
      </c>
      <c r="C95" t="n">
        <v>1</v>
      </c>
      <c r="D95" t="n">
        <v>-0.722</v>
      </c>
      <c r="E95" t="n">
        <v>-0.74</v>
      </c>
      <c r="F95" t="n">
        <v>0.98</v>
      </c>
      <c r="G95" t="n">
        <v>0.258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HYPERLINK("https://www.defined.fi/sol/7ndLEE3YXJqSNzxK7coGSxYvNbqdY2b7Zqri3XuGDLuP?maker=5ZzRvjZZw4JiDbPQc7NuG9wp4wDjXoWiQo6JpSSYxQZe","https://www.defined.fi/sol/7ndLEE3YXJqSNzxK7coGSxYvNbqdY2b7Zqri3XuGDLuP?maker=5ZzRvjZZw4JiDbPQc7NuG9wp4wDjXoWiQo6JpSSYxQZe")</f>
        <v/>
      </c>
      <c r="M95">
        <f>HYPERLINK("https://dexscreener.com/solana/7ndLEE3YXJqSNzxK7coGSxYvNbqdY2b7Zqri3XuGDLuP?maker=5ZzRvjZZw4JiDbPQc7NuG9wp4wDjXoWiQo6JpSSYxQZe","https://dexscreener.com/solana/7ndLEE3YXJqSNzxK7coGSxYvNbqdY2b7Zqri3XuGDLuP?maker=5ZzRvjZZw4JiDbPQc7NuG9wp4wDjXoWiQo6JpSSYxQZe")</f>
        <v/>
      </c>
    </row>
    <row r="96">
      <c r="A96" t="inlineStr">
        <is>
          <t>EY1Q2sHznXkQZ3iJSTwEai6q4p9SWHxTLkytonrnpump</t>
        </is>
      </c>
      <c r="B96" t="inlineStr">
        <is>
          <t>2b2t</t>
        </is>
      </c>
      <c r="C96" t="n">
        <v>1</v>
      </c>
      <c r="D96" t="n">
        <v>-0.767</v>
      </c>
      <c r="E96" t="n">
        <v>-0.75</v>
      </c>
      <c r="F96" t="n">
        <v>1.02</v>
      </c>
      <c r="G96" t="n">
        <v>0.256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HYPERLINK("https://www.defined.fi/sol/EY1Q2sHznXkQZ3iJSTwEai6q4p9SWHxTLkytonrnpump?maker=5ZzRvjZZw4JiDbPQc7NuG9wp4wDjXoWiQo6JpSSYxQZe","https://www.defined.fi/sol/EY1Q2sHznXkQZ3iJSTwEai6q4p9SWHxTLkytonrnpump?maker=5ZzRvjZZw4JiDbPQc7NuG9wp4wDjXoWiQo6JpSSYxQZe")</f>
        <v/>
      </c>
      <c r="M96">
        <f>HYPERLINK("https://dexscreener.com/solana/EY1Q2sHznXkQZ3iJSTwEai6q4p9SWHxTLkytonrnpump?maker=5ZzRvjZZw4JiDbPQc7NuG9wp4wDjXoWiQo6JpSSYxQZe","https://dexscreener.com/solana/EY1Q2sHznXkQZ3iJSTwEai6q4p9SWHxTLkytonrnpump?maker=5ZzRvjZZw4JiDbPQc7NuG9wp4wDjXoWiQo6JpSSYxQZe")</f>
        <v/>
      </c>
    </row>
    <row r="97">
      <c r="A97" t="inlineStr">
        <is>
          <t>HsSi2w3rqgbohqYsLNa7JGau9bHpPCj7CWwWQsZc1s1v</t>
        </is>
      </c>
      <c r="B97" t="inlineStr">
        <is>
          <t>unknown_HsSi</t>
        </is>
      </c>
      <c r="C97" t="n">
        <v>1</v>
      </c>
      <c r="D97" t="n">
        <v>-0.719</v>
      </c>
      <c r="E97" t="n">
        <v>-0.73</v>
      </c>
      <c r="F97" t="n">
        <v>0.978</v>
      </c>
      <c r="G97" t="n">
        <v>0.26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HYPERLINK("https://www.defined.fi/sol/HsSi2w3rqgbohqYsLNa7JGau9bHpPCj7CWwWQsZc1s1v?maker=5ZzRvjZZw4JiDbPQc7NuG9wp4wDjXoWiQo6JpSSYxQZe","https://www.defined.fi/sol/HsSi2w3rqgbohqYsLNa7JGau9bHpPCj7CWwWQsZc1s1v?maker=5ZzRvjZZw4JiDbPQc7NuG9wp4wDjXoWiQo6JpSSYxQZe")</f>
        <v/>
      </c>
      <c r="M97">
        <f>HYPERLINK("https://dexscreener.com/solana/HsSi2w3rqgbohqYsLNa7JGau9bHpPCj7CWwWQsZc1s1v?maker=5ZzRvjZZw4JiDbPQc7NuG9wp4wDjXoWiQo6JpSSYxQZe","https://dexscreener.com/solana/HsSi2w3rqgbohqYsLNa7JGau9bHpPCj7CWwWQsZc1s1v?maker=5ZzRvjZZw4JiDbPQc7NuG9wp4wDjXoWiQo6JpSSYxQZe")</f>
        <v/>
      </c>
    </row>
    <row r="98">
      <c r="A98" t="inlineStr">
        <is>
          <t>4JqrQRUwggfEGG4PG4rxHUJBF5rqkST4q2HDqWiCpump</t>
        </is>
      </c>
      <c r="B98" t="inlineStr">
        <is>
          <t>grimes_v2</t>
        </is>
      </c>
      <c r="C98" t="n">
        <v>1</v>
      </c>
      <c r="D98" t="n">
        <v>-0.89</v>
      </c>
      <c r="E98" t="n">
        <v>-1</v>
      </c>
      <c r="F98" t="n">
        <v>1.15</v>
      </c>
      <c r="G98" t="n">
        <v>0.263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HYPERLINK("https://www.defined.fi/sol/4JqrQRUwggfEGG4PG4rxHUJBF5rqkST4q2HDqWiCpump?maker=5ZzRvjZZw4JiDbPQc7NuG9wp4wDjXoWiQo6JpSSYxQZe","https://www.defined.fi/sol/4JqrQRUwggfEGG4PG4rxHUJBF5rqkST4q2HDqWiCpump?maker=5ZzRvjZZw4JiDbPQc7NuG9wp4wDjXoWiQo6JpSSYxQZe")</f>
        <v/>
      </c>
      <c r="M98">
        <f>HYPERLINK("https://dexscreener.com/solana/4JqrQRUwggfEGG4PG4rxHUJBF5rqkST4q2HDqWiCpump?maker=5ZzRvjZZw4JiDbPQc7NuG9wp4wDjXoWiQo6JpSSYxQZe","https://dexscreener.com/solana/4JqrQRUwggfEGG4PG4rxHUJBF5rqkST4q2HDqWiCpump?maker=5ZzRvjZZw4JiDbPQc7NuG9wp4wDjXoWiQo6JpSSYxQZe")</f>
        <v/>
      </c>
    </row>
    <row r="99">
      <c r="A99" t="inlineStr">
        <is>
          <t>6m39cSumH5LH6KyPjv7sykiBYxendmWNcUJ5JT6gpump</t>
        </is>
      </c>
      <c r="B99" t="inlineStr">
        <is>
          <t>Miku</t>
        </is>
      </c>
      <c r="C99" t="n">
        <v>1</v>
      </c>
      <c r="D99" t="n">
        <v>-0.716</v>
      </c>
      <c r="E99" t="n">
        <v>-1</v>
      </c>
      <c r="F99" t="n">
        <v>0.983</v>
      </c>
      <c r="G99" t="n">
        <v>0.268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HYPERLINK("https://www.defined.fi/sol/6m39cSumH5LH6KyPjv7sykiBYxendmWNcUJ5JT6gpump?maker=5ZzRvjZZw4JiDbPQc7NuG9wp4wDjXoWiQo6JpSSYxQZe","https://www.defined.fi/sol/6m39cSumH5LH6KyPjv7sykiBYxendmWNcUJ5JT6gpump?maker=5ZzRvjZZw4JiDbPQc7NuG9wp4wDjXoWiQo6JpSSYxQZe")</f>
        <v/>
      </c>
      <c r="M99">
        <f>HYPERLINK("https://dexscreener.com/solana/6m39cSumH5LH6KyPjv7sykiBYxendmWNcUJ5JT6gpump?maker=5ZzRvjZZw4JiDbPQc7NuG9wp4wDjXoWiQo6JpSSYxQZe","https://dexscreener.com/solana/6m39cSumH5LH6KyPjv7sykiBYxendmWNcUJ5JT6gpump?maker=5ZzRvjZZw4JiDbPQc7NuG9wp4wDjXoWiQo6JpSSYxQZe")</f>
        <v/>
      </c>
    </row>
    <row r="100">
      <c r="A100" t="inlineStr">
        <is>
          <t>9Ufjjc48h8LHnd5nr5YJqy5T1QBzymUFVdwzmGJTpump</t>
        </is>
      </c>
      <c r="B100" t="inlineStr">
        <is>
          <t>PvP</t>
        </is>
      </c>
      <c r="C100" t="n">
        <v>1</v>
      </c>
      <c r="D100" t="n">
        <v>-0.577</v>
      </c>
      <c r="E100" t="n">
        <v>-1</v>
      </c>
      <c r="F100" t="n">
        <v>0.864</v>
      </c>
      <c r="G100" t="n">
        <v>0.287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HYPERLINK("https://www.defined.fi/sol/9Ufjjc48h8LHnd5nr5YJqy5T1QBzymUFVdwzmGJTpump?maker=5ZzRvjZZw4JiDbPQc7NuG9wp4wDjXoWiQo6JpSSYxQZe","https://www.defined.fi/sol/9Ufjjc48h8LHnd5nr5YJqy5T1QBzymUFVdwzmGJTpump?maker=5ZzRvjZZw4JiDbPQc7NuG9wp4wDjXoWiQo6JpSSYxQZe")</f>
        <v/>
      </c>
      <c r="M100">
        <f>HYPERLINK("https://dexscreener.com/solana/9Ufjjc48h8LHnd5nr5YJqy5T1QBzymUFVdwzmGJTpump?maker=5ZzRvjZZw4JiDbPQc7NuG9wp4wDjXoWiQo6JpSSYxQZe","https://dexscreener.com/solana/9Ufjjc48h8LHnd5nr5YJqy5T1QBzymUFVdwzmGJTpump?maker=5ZzRvjZZw4JiDbPQc7NuG9wp4wDjXoWiQo6JpSSYxQZe")</f>
        <v/>
      </c>
    </row>
    <row r="101">
      <c r="A101" t="inlineStr">
        <is>
          <t>DwXvkCUeYXu3cWHLSthjNbmDW5NCFTs33UptNHgokr4X</t>
        </is>
      </c>
      <c r="B101" t="inlineStr">
        <is>
          <t>$pussy</t>
        </is>
      </c>
      <c r="C101" t="n">
        <v>1</v>
      </c>
      <c r="D101" t="n">
        <v>-0.6919999999999999</v>
      </c>
      <c r="E101" t="n">
        <v>-1</v>
      </c>
      <c r="F101" t="n">
        <v>0.969</v>
      </c>
      <c r="G101" t="n">
        <v>0.278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HYPERLINK("https://www.defined.fi/sol/DwXvkCUeYXu3cWHLSthjNbmDW5NCFTs33UptNHgokr4X?maker=5ZzRvjZZw4JiDbPQc7NuG9wp4wDjXoWiQo6JpSSYxQZe","https://www.defined.fi/sol/DwXvkCUeYXu3cWHLSthjNbmDW5NCFTs33UptNHgokr4X?maker=5ZzRvjZZw4JiDbPQc7NuG9wp4wDjXoWiQo6JpSSYxQZe")</f>
        <v/>
      </c>
      <c r="M101">
        <f>HYPERLINK("https://dexscreener.com/solana/DwXvkCUeYXu3cWHLSthjNbmDW5NCFTs33UptNHgokr4X?maker=5ZzRvjZZw4JiDbPQc7NuG9wp4wDjXoWiQo6JpSSYxQZe","https://dexscreener.com/solana/DwXvkCUeYXu3cWHLSthjNbmDW5NCFTs33UptNHgokr4X?maker=5ZzRvjZZw4JiDbPQc7NuG9wp4wDjXoWiQo6JpSSYxQZe")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