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4xg39qKbcxEFKVMWCqgKxctbrH6KED3V6w3L1rZPpump</t>
        </is>
      </c>
      <c r="B2" t="inlineStr">
        <is>
          <t>Claudius</t>
        </is>
      </c>
      <c r="C2" t="n">
        <v>0</v>
      </c>
      <c r="D2" t="n">
        <v>0.264</v>
      </c>
      <c r="E2" t="n">
        <v>0.09</v>
      </c>
      <c r="F2" t="n">
        <v>2.95</v>
      </c>
      <c r="G2" t="n">
        <v>3.21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HYPERLINK("https://www.defined.fi/sol/4xg39qKbcxEFKVMWCqgKxctbrH6KED3V6w3L1rZPpump?maker=5Yd2ZezSDxN49AmGz1PWfJk3YGcSLNrAHbmGEGrU89cJ","https://www.defined.fi/sol/4xg39qKbcxEFKVMWCqgKxctbrH6KED3V6w3L1rZPpump?maker=5Yd2ZezSDxN49AmGz1PWfJk3YGcSLNrAHbmGEGrU89cJ")</f>
        <v/>
      </c>
      <c r="M2">
        <f>HYPERLINK("https://dexscreener.com/solana/4xg39qKbcxEFKVMWCqgKxctbrH6KED3V6w3L1rZPpump?maker=5Yd2ZezSDxN49AmGz1PWfJk3YGcSLNrAHbmGEGrU89cJ","https://dexscreener.com/solana/4xg39qKbcxEFKVMWCqgKxctbrH6KED3V6w3L1rZPpump?maker=5Yd2ZezSDxN49AmGz1PWfJk3YGcSLNrAHbmGEGrU89cJ")</f>
        <v/>
      </c>
    </row>
    <row r="3">
      <c r="A3" t="inlineStr">
        <is>
          <t>5hHuoos5sbjeAuySu3JRmtxN2Ng5BsjNCbNH7dwHpump</t>
        </is>
      </c>
      <c r="B3" t="inlineStr">
        <is>
          <t>kundalini</t>
        </is>
      </c>
      <c r="C3" t="n">
        <v>0</v>
      </c>
      <c r="D3" t="n">
        <v>-13.8</v>
      </c>
      <c r="E3" t="n">
        <v>-0.41</v>
      </c>
      <c r="F3" t="n">
        <v>34.01</v>
      </c>
      <c r="G3" t="n">
        <v>20.2</v>
      </c>
      <c r="H3" t="n">
        <v>3</v>
      </c>
      <c r="I3" t="n">
        <v>3</v>
      </c>
      <c r="J3" t="n">
        <v>-1</v>
      </c>
      <c r="K3" t="n">
        <v>-1</v>
      </c>
      <c r="L3">
        <f>HYPERLINK("https://www.defined.fi/sol/5hHuoos5sbjeAuySu3JRmtxN2Ng5BsjNCbNH7dwHpump?maker=5Yd2ZezSDxN49AmGz1PWfJk3YGcSLNrAHbmGEGrU89cJ","https://www.defined.fi/sol/5hHuoos5sbjeAuySu3JRmtxN2Ng5BsjNCbNH7dwHpump?maker=5Yd2ZezSDxN49AmGz1PWfJk3YGcSLNrAHbmGEGrU89cJ")</f>
        <v/>
      </c>
      <c r="M3">
        <f>HYPERLINK("https://dexscreener.com/solana/5hHuoos5sbjeAuySu3JRmtxN2Ng5BsjNCbNH7dwHpump?maker=5Yd2ZezSDxN49AmGz1PWfJk3YGcSLNrAHbmGEGrU89cJ","https://dexscreener.com/solana/5hHuoos5sbjeAuySu3JRmtxN2Ng5BsjNCbNH7dwHpump?maker=5Yd2ZezSDxN49AmGz1PWfJk3YGcSLNrAHbmGEGrU89cJ")</f>
        <v/>
      </c>
    </row>
    <row r="4">
      <c r="A4" t="inlineStr">
        <is>
          <t>9NSJ5qhm62AYcWqVjr8qZVF7SSa7NMwqswKm2a6Qpump</t>
        </is>
      </c>
      <c r="B4" t="inlineStr">
        <is>
          <t>GROK</t>
        </is>
      </c>
      <c r="C4" t="n">
        <v>0</v>
      </c>
      <c r="D4" t="n">
        <v>0.055</v>
      </c>
      <c r="E4" t="n">
        <v>0.02</v>
      </c>
      <c r="F4" t="n">
        <v>2.94</v>
      </c>
      <c r="G4" t="n">
        <v>2.99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HYPERLINK("https://www.defined.fi/sol/9NSJ5qhm62AYcWqVjr8qZVF7SSa7NMwqswKm2a6Qpump?maker=5Yd2ZezSDxN49AmGz1PWfJk3YGcSLNrAHbmGEGrU89cJ","https://www.defined.fi/sol/9NSJ5qhm62AYcWqVjr8qZVF7SSa7NMwqswKm2a6Qpump?maker=5Yd2ZezSDxN49AmGz1PWfJk3YGcSLNrAHbmGEGrU89cJ")</f>
        <v/>
      </c>
      <c r="M4">
        <f>HYPERLINK("https://dexscreener.com/solana/9NSJ5qhm62AYcWqVjr8qZVF7SSa7NMwqswKm2a6Qpump?maker=5Yd2ZezSDxN49AmGz1PWfJk3YGcSLNrAHbmGEGrU89cJ","https://dexscreener.com/solana/9NSJ5qhm62AYcWqVjr8qZVF7SSa7NMwqswKm2a6Qpump?maker=5Yd2ZezSDxN49AmGz1PWfJk3YGcSLNrAHbmGEGrU89cJ")</f>
        <v/>
      </c>
    </row>
    <row r="5">
      <c r="A5" t="inlineStr">
        <is>
          <t>GvKeVuawSzGiPkkZnQA34M2w5mkQNANJstxjaQvaGZ8a</t>
        </is>
      </c>
      <c r="B5" t="inlineStr">
        <is>
          <t>pmarca</t>
        </is>
      </c>
      <c r="C5" t="n">
        <v>0</v>
      </c>
      <c r="D5" t="n">
        <v>-0.26</v>
      </c>
      <c r="E5" t="n">
        <v>-0.27</v>
      </c>
      <c r="F5" t="n">
        <v>0.973</v>
      </c>
      <c r="G5" t="n">
        <v>0.713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HYPERLINK("https://www.defined.fi/sol/GvKeVuawSzGiPkkZnQA34M2w5mkQNANJstxjaQvaGZ8a?maker=5Yd2ZezSDxN49AmGz1PWfJk3YGcSLNrAHbmGEGrU89cJ","https://www.defined.fi/sol/GvKeVuawSzGiPkkZnQA34M2w5mkQNANJstxjaQvaGZ8a?maker=5Yd2ZezSDxN49AmGz1PWfJk3YGcSLNrAHbmGEGrU89cJ")</f>
        <v/>
      </c>
      <c r="M5">
        <f>HYPERLINK("https://dexscreener.com/solana/GvKeVuawSzGiPkkZnQA34M2w5mkQNANJstxjaQvaGZ8a?maker=5Yd2ZezSDxN49AmGz1PWfJk3YGcSLNrAHbmGEGrU89cJ","https://dexscreener.com/solana/GvKeVuawSzGiPkkZnQA34M2w5mkQNANJstxjaQvaGZ8a?maker=5Yd2ZezSDxN49AmGz1PWfJk3YGcSLNrAHbmGEGrU89cJ")</f>
        <v/>
      </c>
    </row>
    <row r="6">
      <c r="A6" t="inlineStr">
        <is>
          <t>F2PRQNU1pPo8NqQ1sVTvurcRaXHWaQoqEQVZsmx6pump</t>
        </is>
      </c>
      <c r="B6" t="inlineStr">
        <is>
          <t>1T+</t>
        </is>
      </c>
      <c r="C6" t="n">
        <v>0</v>
      </c>
      <c r="D6" t="n">
        <v>0.138</v>
      </c>
      <c r="E6" t="n">
        <v>-1</v>
      </c>
      <c r="F6" t="n">
        <v>0.973</v>
      </c>
      <c r="G6" t="n">
        <v>1.11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HYPERLINK("https://www.defined.fi/sol/F2PRQNU1pPo8NqQ1sVTvurcRaXHWaQoqEQVZsmx6pump?maker=5Yd2ZezSDxN49AmGz1PWfJk3YGcSLNrAHbmGEGrU89cJ","https://www.defined.fi/sol/F2PRQNU1pPo8NqQ1sVTvurcRaXHWaQoqEQVZsmx6pump?maker=5Yd2ZezSDxN49AmGz1PWfJk3YGcSLNrAHbmGEGrU89cJ")</f>
        <v/>
      </c>
      <c r="M6">
        <f>HYPERLINK("https://dexscreener.com/solana/F2PRQNU1pPo8NqQ1sVTvurcRaXHWaQoqEQVZsmx6pump?maker=5Yd2ZezSDxN49AmGz1PWfJk3YGcSLNrAHbmGEGrU89cJ","https://dexscreener.com/solana/F2PRQNU1pPo8NqQ1sVTvurcRaXHWaQoqEQVZsmx6pump?maker=5Yd2ZezSDxN49AmGz1PWfJk3YGcSLNrAHbmGEGrU89cJ")</f>
        <v/>
      </c>
    </row>
    <row r="7">
      <c r="A7" t="inlineStr">
        <is>
          <t>BKpno2zowrfa5ap5UB954aBqMCi6uXQ9r9Z2iaSVpump</t>
        </is>
      </c>
      <c r="B7" t="inlineStr">
        <is>
          <t>Shoggoth</t>
        </is>
      </c>
      <c r="C7" t="n">
        <v>1</v>
      </c>
      <c r="D7" t="n">
        <v>-0.156</v>
      </c>
      <c r="E7" t="n">
        <v>-1</v>
      </c>
      <c r="F7" t="n">
        <v>0.996</v>
      </c>
      <c r="G7" t="n">
        <v>0.84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HYPERLINK("https://www.defined.fi/sol/BKpno2zowrfa5ap5UB954aBqMCi6uXQ9r9Z2iaSVpump?maker=5Yd2ZezSDxN49AmGz1PWfJk3YGcSLNrAHbmGEGrU89cJ","https://www.defined.fi/sol/BKpno2zowrfa5ap5UB954aBqMCi6uXQ9r9Z2iaSVpump?maker=5Yd2ZezSDxN49AmGz1PWfJk3YGcSLNrAHbmGEGrU89cJ")</f>
        <v/>
      </c>
      <c r="M7">
        <f>HYPERLINK("https://dexscreener.com/solana/BKpno2zowrfa5ap5UB954aBqMCi6uXQ9r9Z2iaSVpump?maker=5Yd2ZezSDxN49AmGz1PWfJk3YGcSLNrAHbmGEGrU89cJ","https://dexscreener.com/solana/BKpno2zowrfa5ap5UB954aBqMCi6uXQ9r9Z2iaSVpump?maker=5Yd2ZezSDxN49AmGz1PWfJk3YGcSLNrAHbmGEGrU89cJ")</f>
        <v/>
      </c>
    </row>
    <row r="8">
      <c r="A8" t="inlineStr">
        <is>
          <t>C6LfXPEyvf6v1gfjEMBNiYx1TPzg1fKASUU4Y22upump</t>
        </is>
      </c>
      <c r="B8" t="inlineStr">
        <is>
          <t>hiveminds</t>
        </is>
      </c>
      <c r="C8" t="n">
        <v>1</v>
      </c>
      <c r="D8" t="n">
        <v>1.21</v>
      </c>
      <c r="E8" t="n">
        <v>-1</v>
      </c>
      <c r="F8" t="n">
        <v>1.95</v>
      </c>
      <c r="G8" t="n">
        <v>3.16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HYPERLINK("https://www.defined.fi/sol/C6LfXPEyvf6v1gfjEMBNiYx1TPzg1fKASUU4Y22upump?maker=5Yd2ZezSDxN49AmGz1PWfJk3YGcSLNrAHbmGEGrU89cJ","https://www.defined.fi/sol/C6LfXPEyvf6v1gfjEMBNiYx1TPzg1fKASUU4Y22upump?maker=5Yd2ZezSDxN49AmGz1PWfJk3YGcSLNrAHbmGEGrU89cJ")</f>
        <v/>
      </c>
      <c r="M8">
        <f>HYPERLINK("https://dexscreener.com/solana/C6LfXPEyvf6v1gfjEMBNiYx1TPzg1fKASUU4Y22upump?maker=5Yd2ZezSDxN49AmGz1PWfJk3YGcSLNrAHbmGEGrU89cJ","https://dexscreener.com/solana/C6LfXPEyvf6v1gfjEMBNiYx1TPzg1fKASUU4Y22upump?maker=5Yd2ZezSDxN49AmGz1PWfJk3YGcSLNrAHbmGEGrU89cJ")</f>
        <v/>
      </c>
    </row>
    <row r="9">
      <c r="A9" t="inlineStr">
        <is>
          <t>9wtFqbMCFDLwgEboVs3WJhVG2VgwdFBo3osqtqgXpump</t>
        </is>
      </c>
      <c r="B9" t="inlineStr">
        <is>
          <t>TEAPOT</t>
        </is>
      </c>
      <c r="C9" t="n">
        <v>1</v>
      </c>
      <c r="D9" t="n">
        <v>1.48</v>
      </c>
      <c r="E9" t="n">
        <v>0.51</v>
      </c>
      <c r="F9" t="n">
        <v>2.92</v>
      </c>
      <c r="G9" t="n">
        <v>4.39</v>
      </c>
      <c r="H9" t="n">
        <v>1</v>
      </c>
      <c r="I9" t="n">
        <v>2</v>
      </c>
      <c r="J9" t="n">
        <v>-1</v>
      </c>
      <c r="K9" t="n">
        <v>-1</v>
      </c>
      <c r="L9">
        <f>HYPERLINK("https://www.defined.fi/sol/9wtFqbMCFDLwgEboVs3WJhVG2VgwdFBo3osqtqgXpump?maker=5Yd2ZezSDxN49AmGz1PWfJk3YGcSLNrAHbmGEGrU89cJ","https://www.defined.fi/sol/9wtFqbMCFDLwgEboVs3WJhVG2VgwdFBo3osqtqgXpump?maker=5Yd2ZezSDxN49AmGz1PWfJk3YGcSLNrAHbmGEGrU89cJ")</f>
        <v/>
      </c>
      <c r="M9">
        <f>HYPERLINK("https://dexscreener.com/solana/9wtFqbMCFDLwgEboVs3WJhVG2VgwdFBo3osqtqgXpump?maker=5Yd2ZezSDxN49AmGz1PWfJk3YGcSLNrAHbmGEGrU89cJ","https://dexscreener.com/solana/9wtFqbMCFDLwgEboVs3WJhVG2VgwdFBo3osqtqgXpump?maker=5Yd2ZezSDxN49AmGz1PWfJk3YGcSLNrAHbmGEGrU89cJ")</f>
        <v/>
      </c>
    </row>
    <row r="10">
      <c r="A10" t="inlineStr">
        <is>
          <t>Dt9kgVLxQn5KquzetVhuWhWkr4kQ1ffoKjZMmwiXpump</t>
        </is>
      </c>
      <c r="B10" t="inlineStr">
        <is>
          <t>Words</t>
        </is>
      </c>
      <c r="C10" t="n">
        <v>1</v>
      </c>
      <c r="D10" t="n">
        <v>-0.142</v>
      </c>
      <c r="E10" t="n">
        <v>-0.05</v>
      </c>
      <c r="F10" t="n">
        <v>2.92</v>
      </c>
      <c r="G10" t="n">
        <v>2.77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HYPERLINK("https://www.defined.fi/sol/Dt9kgVLxQn5KquzetVhuWhWkr4kQ1ffoKjZMmwiXpump?maker=5Yd2ZezSDxN49AmGz1PWfJk3YGcSLNrAHbmGEGrU89cJ","https://www.defined.fi/sol/Dt9kgVLxQn5KquzetVhuWhWkr4kQ1ffoKjZMmwiXpump?maker=5Yd2ZezSDxN49AmGz1PWfJk3YGcSLNrAHbmGEGrU89cJ")</f>
        <v/>
      </c>
      <c r="M10">
        <f>HYPERLINK("https://dexscreener.com/solana/Dt9kgVLxQn5KquzetVhuWhWkr4kQ1ffoKjZMmwiXpump?maker=5Yd2ZezSDxN49AmGz1PWfJk3YGcSLNrAHbmGEGrU89cJ","https://dexscreener.com/solana/Dt9kgVLxQn5KquzetVhuWhWkr4kQ1ffoKjZMmwiXpump?maker=5Yd2ZezSDxN49AmGz1PWfJk3YGcSLNrAHbmGEGrU89cJ")</f>
        <v/>
      </c>
    </row>
    <row r="11">
      <c r="A11" t="inlineStr">
        <is>
          <t>9vWPPxkMuBaxnpDsrxDtM69QzAHmxSxXWBytftYrpump</t>
        </is>
      </c>
      <c r="B11" t="inlineStr">
        <is>
          <t>unknown_9vWP</t>
        </is>
      </c>
      <c r="C11" t="n">
        <v>1</v>
      </c>
      <c r="D11" t="n">
        <v>-0.222</v>
      </c>
      <c r="E11" t="n">
        <v>-0.08</v>
      </c>
      <c r="F11" t="n">
        <v>2.92</v>
      </c>
      <c r="G11" t="n">
        <v>2.7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HYPERLINK("https://www.defined.fi/sol/9vWPPxkMuBaxnpDsrxDtM69QzAHmxSxXWBytftYrpump?maker=5Yd2ZezSDxN49AmGz1PWfJk3YGcSLNrAHbmGEGrU89cJ","https://www.defined.fi/sol/9vWPPxkMuBaxnpDsrxDtM69QzAHmxSxXWBytftYrpump?maker=5Yd2ZezSDxN49AmGz1PWfJk3YGcSLNrAHbmGEGrU89cJ")</f>
        <v/>
      </c>
      <c r="M11">
        <f>HYPERLINK("https://dexscreener.com/solana/9vWPPxkMuBaxnpDsrxDtM69QzAHmxSxXWBytftYrpump?maker=5Yd2ZezSDxN49AmGz1PWfJk3YGcSLNrAHbmGEGrU89cJ","https://dexscreener.com/solana/9vWPPxkMuBaxnpDsrxDtM69QzAHmxSxXWBytftYrpump?maker=5Yd2ZezSDxN49AmGz1PWfJk3YGcSLNrAHbmGEGrU89cJ")</f>
        <v/>
      </c>
    </row>
    <row r="12">
      <c r="A12" t="inlineStr">
        <is>
          <t>4kortqxGSTZxrUcdXjrEzu6jFZ4Ga9PQb67xfWnNpump</t>
        </is>
      </c>
      <c r="B12" t="inlineStr">
        <is>
          <t>Suits</t>
        </is>
      </c>
      <c r="C12" t="n">
        <v>1</v>
      </c>
      <c r="D12" t="n">
        <v>0.092</v>
      </c>
      <c r="E12" t="n">
        <v>-1</v>
      </c>
      <c r="F12" t="n">
        <v>3</v>
      </c>
      <c r="G12" t="n">
        <v>3.1</v>
      </c>
      <c r="H12" t="n">
        <v>2</v>
      </c>
      <c r="I12" t="n">
        <v>2</v>
      </c>
      <c r="J12" t="n">
        <v>-1</v>
      </c>
      <c r="K12" t="n">
        <v>-1</v>
      </c>
      <c r="L12">
        <f>HYPERLINK("https://www.defined.fi/sol/4kortqxGSTZxrUcdXjrEzu6jFZ4Ga9PQb67xfWnNpump?maker=5Yd2ZezSDxN49AmGz1PWfJk3YGcSLNrAHbmGEGrU89cJ","https://www.defined.fi/sol/4kortqxGSTZxrUcdXjrEzu6jFZ4Ga9PQb67xfWnNpump?maker=5Yd2ZezSDxN49AmGz1PWfJk3YGcSLNrAHbmGEGrU89cJ")</f>
        <v/>
      </c>
      <c r="M12">
        <f>HYPERLINK("https://dexscreener.com/solana/4kortqxGSTZxrUcdXjrEzu6jFZ4Ga9PQb67xfWnNpump?maker=5Yd2ZezSDxN49AmGz1PWfJk3YGcSLNrAHbmGEGrU89cJ","https://dexscreener.com/solana/4kortqxGSTZxrUcdXjrEzu6jFZ4Ga9PQb67xfWnNpump?maker=5Yd2ZezSDxN49AmGz1PWfJk3YGcSLNrAHbmGEGrU89cJ")</f>
        <v/>
      </c>
    </row>
    <row r="13">
      <c r="A13" t="inlineStr">
        <is>
          <t>4CaVdzttpJ1ALEeCxsPuMD9fP14YKHm998quUYFspump</t>
        </is>
      </c>
      <c r="B13" t="inlineStr">
        <is>
          <t>PURPLE</t>
        </is>
      </c>
      <c r="C13" t="n">
        <v>1</v>
      </c>
      <c r="D13" t="n">
        <v>0.055</v>
      </c>
      <c r="E13" t="n">
        <v>-1</v>
      </c>
      <c r="F13" t="n">
        <v>1.95</v>
      </c>
      <c r="G13" t="n">
        <v>2.01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HYPERLINK("https://www.defined.fi/sol/4CaVdzttpJ1ALEeCxsPuMD9fP14YKHm998quUYFspump?maker=5Yd2ZezSDxN49AmGz1PWfJk3YGcSLNrAHbmGEGrU89cJ","https://www.defined.fi/sol/4CaVdzttpJ1ALEeCxsPuMD9fP14YKHm998quUYFspump?maker=5Yd2ZezSDxN49AmGz1PWfJk3YGcSLNrAHbmGEGrU89cJ")</f>
        <v/>
      </c>
      <c r="M13">
        <f>HYPERLINK("https://dexscreener.com/solana/4CaVdzttpJ1ALEeCxsPuMD9fP14YKHm998quUYFspump?maker=5Yd2ZezSDxN49AmGz1PWfJk3YGcSLNrAHbmGEGrU89cJ","https://dexscreener.com/solana/4CaVdzttpJ1ALEeCxsPuMD9fP14YKHm998quUYFspump?maker=5Yd2ZezSDxN49AmGz1PWfJk3YGcSLNrAHbmGEGrU89cJ")</f>
        <v/>
      </c>
    </row>
    <row r="14">
      <c r="A14" t="inlineStr">
        <is>
          <t>5DAmtkPCQipf4JASgSLGgDiepPaZNe35iBSCyHZi3uR7</t>
        </is>
      </c>
      <c r="B14" t="inlineStr">
        <is>
          <t>PEPE</t>
        </is>
      </c>
      <c r="C14" t="n">
        <v>1</v>
      </c>
      <c r="D14" t="n">
        <v>1.29</v>
      </c>
      <c r="E14" t="n">
        <v>0.09</v>
      </c>
      <c r="F14" t="n">
        <v>15.26</v>
      </c>
      <c r="G14" t="n">
        <v>16.56</v>
      </c>
      <c r="H14" t="n">
        <v>2</v>
      </c>
      <c r="I14" t="n">
        <v>2</v>
      </c>
      <c r="J14" t="n">
        <v>-1</v>
      </c>
      <c r="K14" t="n">
        <v>-1</v>
      </c>
      <c r="L14">
        <f>HYPERLINK("https://www.defined.fi/sol/5DAmtkPCQipf4JASgSLGgDiepPaZNe35iBSCyHZi3uR7?maker=5Yd2ZezSDxN49AmGz1PWfJk3YGcSLNrAHbmGEGrU89cJ","https://www.defined.fi/sol/5DAmtkPCQipf4JASgSLGgDiepPaZNe35iBSCyHZi3uR7?maker=5Yd2ZezSDxN49AmGz1PWfJk3YGcSLNrAHbmGEGrU89cJ")</f>
        <v/>
      </c>
      <c r="M14">
        <f>HYPERLINK("https://dexscreener.com/solana/5DAmtkPCQipf4JASgSLGgDiepPaZNe35iBSCyHZi3uR7?maker=5Yd2ZezSDxN49AmGz1PWfJk3YGcSLNrAHbmGEGrU89cJ","https://dexscreener.com/solana/5DAmtkPCQipf4JASgSLGgDiepPaZNe35iBSCyHZi3uR7?maker=5Yd2ZezSDxN49AmGz1PWfJk3YGcSLNrAHbmGEGrU89cJ")</f>
        <v/>
      </c>
    </row>
    <row r="15">
      <c r="A15" t="inlineStr">
        <is>
          <t>Hp3WCQE2gfVBYxyXa3RMFeiudSM1KMANnqQbmDLVpump</t>
        </is>
      </c>
      <c r="B15" t="inlineStr">
        <is>
          <t>mindfk</t>
        </is>
      </c>
      <c r="C15" t="n">
        <v>1</v>
      </c>
      <c r="D15" t="n">
        <v>-0.698</v>
      </c>
      <c r="E15" t="n">
        <v>-0.04</v>
      </c>
      <c r="F15" t="n">
        <v>16.67</v>
      </c>
      <c r="G15" t="n">
        <v>15.97</v>
      </c>
      <c r="H15" t="n">
        <v>2</v>
      </c>
      <c r="I15" t="n">
        <v>2</v>
      </c>
      <c r="J15" t="n">
        <v>-1</v>
      </c>
      <c r="K15" t="n">
        <v>-1</v>
      </c>
      <c r="L15">
        <f>HYPERLINK("https://www.defined.fi/sol/Hp3WCQE2gfVBYxyXa3RMFeiudSM1KMANnqQbmDLVpump?maker=5Yd2ZezSDxN49AmGz1PWfJk3YGcSLNrAHbmGEGrU89cJ","https://www.defined.fi/sol/Hp3WCQE2gfVBYxyXa3RMFeiudSM1KMANnqQbmDLVpump?maker=5Yd2ZezSDxN49AmGz1PWfJk3YGcSLNrAHbmGEGrU89cJ")</f>
        <v/>
      </c>
      <c r="M15">
        <f>HYPERLINK("https://dexscreener.com/solana/Hp3WCQE2gfVBYxyXa3RMFeiudSM1KMANnqQbmDLVpump?maker=5Yd2ZezSDxN49AmGz1PWfJk3YGcSLNrAHbmGEGrU89cJ","https://dexscreener.com/solana/Hp3WCQE2gfVBYxyXa3RMFeiudSM1KMANnqQbmDLVpump?maker=5Yd2ZezSDxN49AmGz1PWfJk3YGcSLNrAHbmGEGrU89cJ")</f>
        <v/>
      </c>
    </row>
    <row r="16">
      <c r="A16" t="inlineStr">
        <is>
          <t>Fq7yLq5f5TXGWDLca8DZmYSmBPA1j3EPxGWgBcPQpump</t>
        </is>
      </c>
      <c r="B16" t="inlineStr">
        <is>
          <t>NOTING</t>
        </is>
      </c>
      <c r="C16" t="n">
        <v>1</v>
      </c>
      <c r="D16" t="n">
        <v>-0.42</v>
      </c>
      <c r="E16" t="n">
        <v>-1</v>
      </c>
      <c r="F16" t="n">
        <v>1.95</v>
      </c>
      <c r="G16" t="n">
        <v>1.53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HYPERLINK("https://www.defined.fi/sol/Fq7yLq5f5TXGWDLca8DZmYSmBPA1j3EPxGWgBcPQpump?maker=5Yd2ZezSDxN49AmGz1PWfJk3YGcSLNrAHbmGEGrU89cJ","https://www.defined.fi/sol/Fq7yLq5f5TXGWDLca8DZmYSmBPA1j3EPxGWgBcPQpump?maker=5Yd2ZezSDxN49AmGz1PWfJk3YGcSLNrAHbmGEGrU89cJ")</f>
        <v/>
      </c>
      <c r="M16">
        <f>HYPERLINK("https://dexscreener.com/solana/Fq7yLq5f5TXGWDLca8DZmYSmBPA1j3EPxGWgBcPQpump?maker=5Yd2ZezSDxN49AmGz1PWfJk3YGcSLNrAHbmGEGrU89cJ","https://dexscreener.com/solana/Fq7yLq5f5TXGWDLca8DZmYSmBPA1j3EPxGWgBcPQpump?maker=5Yd2ZezSDxN49AmGz1PWfJk3YGcSLNrAHbmGEGrU89cJ")</f>
        <v/>
      </c>
    </row>
    <row r="17">
      <c r="A17" t="inlineStr">
        <is>
          <t>5bMiFxQUwqex6d4QEQB5LJfEK8B3fV1DVr7PADnupump</t>
        </is>
      </c>
      <c r="B17" t="inlineStr">
        <is>
          <t>NORVID</t>
        </is>
      </c>
      <c r="C17" t="n">
        <v>1</v>
      </c>
      <c r="D17" t="n">
        <v>1.05</v>
      </c>
      <c r="E17" t="n">
        <v>0.12</v>
      </c>
      <c r="F17" t="n">
        <v>8.82</v>
      </c>
      <c r="G17" t="n">
        <v>9.859999999999999</v>
      </c>
      <c r="H17" t="n">
        <v>2</v>
      </c>
      <c r="I17" t="n">
        <v>2</v>
      </c>
      <c r="J17" t="n">
        <v>-1</v>
      </c>
      <c r="K17" t="n">
        <v>-1</v>
      </c>
      <c r="L17">
        <f>HYPERLINK("https://www.defined.fi/sol/5bMiFxQUwqex6d4QEQB5LJfEK8B3fV1DVr7PADnupump?maker=5Yd2ZezSDxN49AmGz1PWfJk3YGcSLNrAHbmGEGrU89cJ","https://www.defined.fi/sol/5bMiFxQUwqex6d4QEQB5LJfEK8B3fV1DVr7PADnupump?maker=5Yd2ZezSDxN49AmGz1PWfJk3YGcSLNrAHbmGEGrU89cJ")</f>
        <v/>
      </c>
      <c r="M17">
        <f>HYPERLINK("https://dexscreener.com/solana/5bMiFxQUwqex6d4QEQB5LJfEK8B3fV1DVr7PADnupump?maker=5Yd2ZezSDxN49AmGz1PWfJk3YGcSLNrAHbmGEGrU89cJ","https://dexscreener.com/solana/5bMiFxQUwqex6d4QEQB5LJfEK8B3fV1DVr7PADnupump?maker=5Yd2ZezSDxN49AmGz1PWfJk3YGcSLNrAHbmGEGrU89cJ")</f>
        <v/>
      </c>
    </row>
    <row r="18">
      <c r="A18" t="inlineStr">
        <is>
          <t>J5tXLKfpQtGwtpkUfgghmtvfMbcAairCXR8KuDhipump</t>
        </is>
      </c>
      <c r="B18" t="inlineStr">
        <is>
          <t>BabyChad</t>
        </is>
      </c>
      <c r="C18" t="n">
        <v>1</v>
      </c>
      <c r="D18" t="n">
        <v>11.43</v>
      </c>
      <c r="E18" t="n">
        <v>1.17</v>
      </c>
      <c r="F18" t="n">
        <v>9.74</v>
      </c>
      <c r="G18" t="n">
        <v>21.18</v>
      </c>
      <c r="H18" t="n">
        <v>2</v>
      </c>
      <c r="I18" t="n">
        <v>3</v>
      </c>
      <c r="J18" t="n">
        <v>-1</v>
      </c>
      <c r="K18" t="n">
        <v>-1</v>
      </c>
      <c r="L18">
        <f>HYPERLINK("https://www.defined.fi/sol/J5tXLKfpQtGwtpkUfgghmtvfMbcAairCXR8KuDhipump?maker=5Yd2ZezSDxN49AmGz1PWfJk3YGcSLNrAHbmGEGrU89cJ","https://www.defined.fi/sol/J5tXLKfpQtGwtpkUfgghmtvfMbcAairCXR8KuDhipump?maker=5Yd2ZezSDxN49AmGz1PWfJk3YGcSLNrAHbmGEGrU89cJ")</f>
        <v/>
      </c>
      <c r="M18">
        <f>HYPERLINK("https://dexscreener.com/solana/J5tXLKfpQtGwtpkUfgghmtvfMbcAairCXR8KuDhipump?maker=5Yd2ZezSDxN49AmGz1PWfJk3YGcSLNrAHbmGEGrU89cJ","https://dexscreener.com/solana/J5tXLKfpQtGwtpkUfgghmtvfMbcAairCXR8KuDhipump?maker=5Yd2ZezSDxN49AmGz1PWfJk3YGcSLNrAHbmGEGrU89cJ")</f>
        <v/>
      </c>
    </row>
    <row r="19">
      <c r="A19" t="inlineStr">
        <is>
          <t>GbwanZf6fp47iEK2HrmFQWC5XHzy3G1dnXrS3BJYpump</t>
        </is>
      </c>
      <c r="B19" t="inlineStr">
        <is>
          <t>HWPW</t>
        </is>
      </c>
      <c r="C19" t="n">
        <v>1</v>
      </c>
      <c r="D19" t="n">
        <v>2.56</v>
      </c>
      <c r="E19" t="n">
        <v>0.26</v>
      </c>
      <c r="F19" t="n">
        <v>9.74</v>
      </c>
      <c r="G19" t="n">
        <v>12.3</v>
      </c>
      <c r="H19" t="n">
        <v>2</v>
      </c>
      <c r="I19" t="n">
        <v>2</v>
      </c>
      <c r="J19" t="n">
        <v>-1</v>
      </c>
      <c r="K19" t="n">
        <v>-1</v>
      </c>
      <c r="L19">
        <f>HYPERLINK("https://www.defined.fi/sol/GbwanZf6fp47iEK2HrmFQWC5XHzy3G1dnXrS3BJYpump?maker=5Yd2ZezSDxN49AmGz1PWfJk3YGcSLNrAHbmGEGrU89cJ","https://www.defined.fi/sol/GbwanZf6fp47iEK2HrmFQWC5XHzy3G1dnXrS3BJYpump?maker=5Yd2ZezSDxN49AmGz1PWfJk3YGcSLNrAHbmGEGrU89cJ")</f>
        <v/>
      </c>
      <c r="M19">
        <f>HYPERLINK("https://dexscreener.com/solana/GbwanZf6fp47iEK2HrmFQWC5XHzy3G1dnXrS3BJYpump?maker=5Yd2ZezSDxN49AmGz1PWfJk3YGcSLNrAHbmGEGrU89cJ","https://dexscreener.com/solana/GbwanZf6fp47iEK2HrmFQWC5XHzy3G1dnXrS3BJYpump?maker=5Yd2ZezSDxN49AmGz1PWfJk3YGcSLNrAHbmGEGrU89cJ")</f>
        <v/>
      </c>
    </row>
    <row r="20">
      <c r="A20" t="inlineStr">
        <is>
          <t>HsL6HGdYEZ9WNRJLn5Nbr3k6mPLcjYX637iGtKLppump</t>
        </is>
      </c>
      <c r="B20" t="inlineStr">
        <is>
          <t>KIBSHI</t>
        </is>
      </c>
      <c r="C20" t="n">
        <v>1</v>
      </c>
      <c r="D20" t="n">
        <v>-0.08500000000000001</v>
      </c>
      <c r="E20" t="n">
        <v>-1</v>
      </c>
      <c r="F20" t="n">
        <v>1.95</v>
      </c>
      <c r="G20" t="n">
        <v>1.86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HYPERLINK("https://www.defined.fi/sol/HsL6HGdYEZ9WNRJLn5Nbr3k6mPLcjYX637iGtKLppump?maker=5Yd2ZezSDxN49AmGz1PWfJk3YGcSLNrAHbmGEGrU89cJ","https://www.defined.fi/sol/HsL6HGdYEZ9WNRJLn5Nbr3k6mPLcjYX637iGtKLppump?maker=5Yd2ZezSDxN49AmGz1PWfJk3YGcSLNrAHbmGEGrU89cJ")</f>
        <v/>
      </c>
      <c r="M20">
        <f>HYPERLINK("https://dexscreener.com/solana/HsL6HGdYEZ9WNRJLn5Nbr3k6mPLcjYX637iGtKLppump?maker=5Yd2ZezSDxN49AmGz1PWfJk3YGcSLNrAHbmGEGrU89cJ","https://dexscreener.com/solana/HsL6HGdYEZ9WNRJLn5Nbr3k6mPLcjYX637iGtKLppump?maker=5Yd2ZezSDxN49AmGz1PWfJk3YGcSLNrAHbmGEGrU89cJ")</f>
        <v/>
      </c>
    </row>
    <row r="21">
      <c r="A21" t="inlineStr">
        <is>
          <t>GSPAgRN5dP92a2mXzLZMJbyfVdCfe6jEZ5HmBQuTiMo6</t>
        </is>
      </c>
      <c r="B21" t="inlineStr">
        <is>
          <t>CARDANO</t>
        </is>
      </c>
      <c r="C21" t="n">
        <v>1</v>
      </c>
      <c r="D21" t="n">
        <v>-1.93</v>
      </c>
      <c r="E21" t="n">
        <v>-0.34</v>
      </c>
      <c r="F21" t="n">
        <v>5.75</v>
      </c>
      <c r="G21" t="n">
        <v>3.83</v>
      </c>
      <c r="H21" t="n">
        <v>2</v>
      </c>
      <c r="I21" t="n">
        <v>2</v>
      </c>
      <c r="J21" t="n">
        <v>-1</v>
      </c>
      <c r="K21" t="n">
        <v>-1</v>
      </c>
      <c r="L21">
        <f>HYPERLINK("https://www.defined.fi/sol/GSPAgRN5dP92a2mXzLZMJbyfVdCfe6jEZ5HmBQuTiMo6?maker=5Yd2ZezSDxN49AmGz1PWfJk3YGcSLNrAHbmGEGrU89cJ","https://www.defined.fi/sol/GSPAgRN5dP92a2mXzLZMJbyfVdCfe6jEZ5HmBQuTiMo6?maker=5Yd2ZezSDxN49AmGz1PWfJk3YGcSLNrAHbmGEGrU89cJ")</f>
        <v/>
      </c>
      <c r="M21">
        <f>HYPERLINK("https://dexscreener.com/solana/GSPAgRN5dP92a2mXzLZMJbyfVdCfe6jEZ5HmBQuTiMo6?maker=5Yd2ZezSDxN49AmGz1PWfJk3YGcSLNrAHbmGEGrU89cJ","https://dexscreener.com/solana/GSPAgRN5dP92a2mXzLZMJbyfVdCfe6jEZ5HmBQuTiMo6?maker=5Yd2ZezSDxN49AmGz1PWfJk3YGcSLNrAHbmGEGrU89cJ")</f>
        <v/>
      </c>
    </row>
    <row r="22">
      <c r="A22" t="inlineStr">
        <is>
          <t>ETZDTrZp1tWSTPHf22cyUXiv5xGzXuBFEwJAsE8ypump</t>
        </is>
      </c>
      <c r="B22" t="inlineStr">
        <is>
          <t>xcog</t>
        </is>
      </c>
      <c r="C22" t="n">
        <v>2</v>
      </c>
      <c r="D22" t="n">
        <v>24.09</v>
      </c>
      <c r="E22" t="n">
        <v>1.38</v>
      </c>
      <c r="F22" t="n">
        <v>17.43</v>
      </c>
      <c r="G22" t="n">
        <v>41.52</v>
      </c>
      <c r="H22" t="n">
        <v>2</v>
      </c>
      <c r="I22" t="n">
        <v>2</v>
      </c>
      <c r="J22" t="n">
        <v>-1</v>
      </c>
      <c r="K22" t="n">
        <v>-1</v>
      </c>
      <c r="L22">
        <f>HYPERLINK("https://www.defined.fi/sol/ETZDTrZp1tWSTPHf22cyUXiv5xGzXuBFEwJAsE8ypump?maker=5Yd2ZezSDxN49AmGz1PWfJk3YGcSLNrAHbmGEGrU89cJ","https://www.defined.fi/sol/ETZDTrZp1tWSTPHf22cyUXiv5xGzXuBFEwJAsE8ypump?maker=5Yd2ZezSDxN49AmGz1PWfJk3YGcSLNrAHbmGEGrU89cJ")</f>
        <v/>
      </c>
      <c r="M22">
        <f>HYPERLINK("https://dexscreener.com/solana/ETZDTrZp1tWSTPHf22cyUXiv5xGzXuBFEwJAsE8ypump?maker=5Yd2ZezSDxN49AmGz1PWfJk3YGcSLNrAHbmGEGrU89cJ","https://dexscreener.com/solana/ETZDTrZp1tWSTPHf22cyUXiv5xGzXuBFEwJAsE8ypump?maker=5Yd2ZezSDxN49AmGz1PWfJk3YGcSLNrAHbmGEGrU89cJ")</f>
        <v/>
      </c>
    </row>
    <row r="23">
      <c r="A23" t="inlineStr">
        <is>
          <t>3LF1XfX6HfBmLDWd9Rr78NaTej53yXXRo1FBL1f9pump</t>
        </is>
      </c>
      <c r="B23" t="inlineStr">
        <is>
          <t>National</t>
        </is>
      </c>
      <c r="C23" t="n">
        <v>2</v>
      </c>
      <c r="D23" t="n">
        <v>-0.024</v>
      </c>
      <c r="E23" t="n">
        <v>-1</v>
      </c>
      <c r="F23" t="n">
        <v>0.978</v>
      </c>
      <c r="G23" t="n">
        <v>0.954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HYPERLINK("https://www.defined.fi/sol/3LF1XfX6HfBmLDWd9Rr78NaTej53yXXRo1FBL1f9pump?maker=5Yd2ZezSDxN49AmGz1PWfJk3YGcSLNrAHbmGEGrU89cJ","https://www.defined.fi/sol/3LF1XfX6HfBmLDWd9Rr78NaTej53yXXRo1FBL1f9pump?maker=5Yd2ZezSDxN49AmGz1PWfJk3YGcSLNrAHbmGEGrU89cJ")</f>
        <v/>
      </c>
      <c r="M23">
        <f>HYPERLINK("https://dexscreener.com/solana/3LF1XfX6HfBmLDWd9Rr78NaTej53yXXRo1FBL1f9pump?maker=5Yd2ZezSDxN49AmGz1PWfJk3YGcSLNrAHbmGEGrU89cJ","https://dexscreener.com/solana/3LF1XfX6HfBmLDWd9Rr78NaTej53yXXRo1FBL1f9pump?maker=5Yd2ZezSDxN49AmGz1PWfJk3YGcSLNrAHbmGEGrU89cJ")</f>
        <v/>
      </c>
    </row>
    <row r="24">
      <c r="A24" t="inlineStr">
        <is>
          <t>3b26b1KD7sDN9fFZCXUVSG3KshUPPqvB1v8yJhhUpump</t>
        </is>
      </c>
      <c r="B24" t="inlineStr">
        <is>
          <t>moon</t>
        </is>
      </c>
      <c r="C24" t="n">
        <v>2</v>
      </c>
      <c r="D24" t="n">
        <v>0.278</v>
      </c>
      <c r="E24" t="n">
        <v>-1</v>
      </c>
      <c r="F24" t="n">
        <v>2.86</v>
      </c>
      <c r="G24" t="n">
        <v>3.14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HYPERLINK("https://www.defined.fi/sol/3b26b1KD7sDN9fFZCXUVSG3KshUPPqvB1v8yJhhUpump?maker=5Yd2ZezSDxN49AmGz1PWfJk3YGcSLNrAHbmGEGrU89cJ","https://www.defined.fi/sol/3b26b1KD7sDN9fFZCXUVSG3KshUPPqvB1v8yJhhUpump?maker=5Yd2ZezSDxN49AmGz1PWfJk3YGcSLNrAHbmGEGrU89cJ")</f>
        <v/>
      </c>
      <c r="M24">
        <f>HYPERLINK("https://dexscreener.com/solana/3b26b1KD7sDN9fFZCXUVSG3KshUPPqvB1v8yJhhUpump?maker=5Yd2ZezSDxN49AmGz1PWfJk3YGcSLNrAHbmGEGrU89cJ","https://dexscreener.com/solana/3b26b1KD7sDN9fFZCXUVSG3KshUPPqvB1v8yJhhUpump?maker=5Yd2ZezSDxN49AmGz1PWfJk3YGcSLNrAHbmGEGrU89cJ")</f>
        <v/>
      </c>
    </row>
    <row r="25">
      <c r="A25" t="inlineStr">
        <is>
          <t>5VQU99fFZrzuhLcp6qkUjKz5UPPteNKhQngHGyeF24V1</t>
        </is>
      </c>
      <c r="B25" t="inlineStr">
        <is>
          <t>IQ</t>
        </is>
      </c>
      <c r="C25" t="n">
        <v>2</v>
      </c>
      <c r="D25" t="n">
        <v>1.37</v>
      </c>
      <c r="E25" t="n">
        <v>0.29</v>
      </c>
      <c r="F25" t="n">
        <v>4.8</v>
      </c>
      <c r="G25" t="n">
        <v>6.17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HYPERLINK("https://www.defined.fi/sol/5VQU99fFZrzuhLcp6qkUjKz5UPPteNKhQngHGyeF24V1?maker=5Yd2ZezSDxN49AmGz1PWfJk3YGcSLNrAHbmGEGrU89cJ","https://www.defined.fi/sol/5VQU99fFZrzuhLcp6qkUjKz5UPPteNKhQngHGyeF24V1?maker=5Yd2ZezSDxN49AmGz1PWfJk3YGcSLNrAHbmGEGrU89cJ")</f>
        <v/>
      </c>
      <c r="M25">
        <f>HYPERLINK("https://dexscreener.com/solana/5VQU99fFZrzuhLcp6qkUjKz5UPPteNKhQngHGyeF24V1?maker=5Yd2ZezSDxN49AmGz1PWfJk3YGcSLNrAHbmGEGrU89cJ","https://dexscreener.com/solana/5VQU99fFZrzuhLcp6qkUjKz5UPPteNKhQngHGyeF24V1?maker=5Yd2ZezSDxN49AmGz1PWfJk3YGcSLNrAHbmGEGrU89cJ")</f>
        <v/>
      </c>
    </row>
    <row r="26">
      <c r="A26" t="inlineStr">
        <is>
          <t>FrEfNufizTNEgrh6EpD5aa2g5hAf3a8Z8eQMmWjTpump</t>
        </is>
      </c>
      <c r="B26" t="inlineStr">
        <is>
          <t>Chirper</t>
        </is>
      </c>
      <c r="C26" t="n">
        <v>3</v>
      </c>
      <c r="D26" t="n">
        <v>-0.635</v>
      </c>
      <c r="E26" t="n">
        <v>-0.22</v>
      </c>
      <c r="F26" t="n">
        <v>2.94</v>
      </c>
      <c r="G26" t="n">
        <v>2.31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HYPERLINK("https://www.defined.fi/sol/FrEfNufizTNEgrh6EpD5aa2g5hAf3a8Z8eQMmWjTpump?maker=5Yd2ZezSDxN49AmGz1PWfJk3YGcSLNrAHbmGEGrU89cJ","https://www.defined.fi/sol/FrEfNufizTNEgrh6EpD5aa2g5hAf3a8Z8eQMmWjTpump?maker=5Yd2ZezSDxN49AmGz1PWfJk3YGcSLNrAHbmGEGrU89cJ")</f>
        <v/>
      </c>
      <c r="M26">
        <f>HYPERLINK("https://dexscreener.com/solana/FrEfNufizTNEgrh6EpD5aa2g5hAf3a8Z8eQMmWjTpump?maker=5Yd2ZezSDxN49AmGz1PWfJk3YGcSLNrAHbmGEGrU89cJ","https://dexscreener.com/solana/FrEfNufizTNEgrh6EpD5aa2g5hAf3a8Z8eQMmWjTpump?maker=5Yd2ZezSDxN49AmGz1PWfJk3YGcSLNrAHbmGEGrU89cJ")</f>
        <v/>
      </c>
    </row>
    <row r="27">
      <c r="A27" t="inlineStr">
        <is>
          <t>FisfEa5VMbFfJRKHe5rFLTvK2eiTp8GmhwQtbxq1pump</t>
        </is>
      </c>
      <c r="B27" t="inlineStr">
        <is>
          <t>WarNymph</t>
        </is>
      </c>
      <c r="C27" t="n">
        <v>4</v>
      </c>
      <c r="D27" t="n">
        <v>0.485</v>
      </c>
      <c r="E27" t="n">
        <v>-1</v>
      </c>
      <c r="F27" t="n">
        <v>1.95</v>
      </c>
      <c r="G27" t="n">
        <v>2.43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HYPERLINK("https://www.defined.fi/sol/FisfEa5VMbFfJRKHe5rFLTvK2eiTp8GmhwQtbxq1pump?maker=5Yd2ZezSDxN49AmGz1PWfJk3YGcSLNrAHbmGEGrU89cJ","https://www.defined.fi/sol/FisfEa5VMbFfJRKHe5rFLTvK2eiTp8GmhwQtbxq1pump?maker=5Yd2ZezSDxN49AmGz1PWfJk3YGcSLNrAHbmGEGrU89cJ")</f>
        <v/>
      </c>
      <c r="M27">
        <f>HYPERLINK("https://dexscreener.com/solana/FisfEa5VMbFfJRKHe5rFLTvK2eiTp8GmhwQtbxq1pump?maker=5Yd2ZezSDxN49AmGz1PWfJk3YGcSLNrAHbmGEGrU89cJ","https://dexscreener.com/solana/FisfEa5VMbFfJRKHe5rFLTvK2eiTp8GmhwQtbxq1pump?maker=5Yd2ZezSDxN49AmGz1PWfJk3YGcSLNrAHbmGEGrU89cJ")</f>
        <v/>
      </c>
    </row>
    <row r="28">
      <c r="A28" t="inlineStr">
        <is>
          <t>GzgVcfwzSo2tN1kngEBZTYwbzzb417J448xwm5UGpump</t>
        </is>
      </c>
      <c r="B28" t="inlineStr">
        <is>
          <t>Larry</t>
        </is>
      </c>
      <c r="C28" t="n">
        <v>4</v>
      </c>
      <c r="D28" t="n">
        <v>0</v>
      </c>
      <c r="E28" t="n">
        <v>-1</v>
      </c>
      <c r="F28" t="n">
        <v>1.95</v>
      </c>
      <c r="G28" t="n">
        <v>1.95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HYPERLINK("https://www.defined.fi/sol/GzgVcfwzSo2tN1kngEBZTYwbzzb417J448xwm5UGpump?maker=5Yd2ZezSDxN49AmGz1PWfJk3YGcSLNrAHbmGEGrU89cJ","https://www.defined.fi/sol/GzgVcfwzSo2tN1kngEBZTYwbzzb417J448xwm5UGpump?maker=5Yd2ZezSDxN49AmGz1PWfJk3YGcSLNrAHbmGEGrU89cJ")</f>
        <v/>
      </c>
      <c r="M28">
        <f>HYPERLINK("https://dexscreener.com/solana/GzgVcfwzSo2tN1kngEBZTYwbzzb417J448xwm5UGpump?maker=5Yd2ZezSDxN49AmGz1PWfJk3YGcSLNrAHbmGEGrU89cJ","https://dexscreener.com/solana/GzgVcfwzSo2tN1kngEBZTYwbzzb417J448xwm5UGpump?maker=5Yd2ZezSDxN49AmGz1PWfJk3YGcSLNrAHbmGEGrU89cJ")</f>
        <v/>
      </c>
    </row>
    <row r="29">
      <c r="A29" t="inlineStr">
        <is>
          <t>6iezmEdeiUCzGGq4kjgyWvFDuajTPNWZqjzV3G2Qpump</t>
        </is>
      </c>
      <c r="B29" t="inlineStr">
        <is>
          <t>smurfette</t>
        </is>
      </c>
      <c r="C29" t="n">
        <v>4</v>
      </c>
      <c r="D29" t="n">
        <v>23.2</v>
      </c>
      <c r="E29" t="n">
        <v>1.05</v>
      </c>
      <c r="F29" t="n">
        <v>22.11</v>
      </c>
      <c r="G29" t="n">
        <v>45.31</v>
      </c>
      <c r="H29" t="n">
        <v>3</v>
      </c>
      <c r="I29" t="n">
        <v>2</v>
      </c>
      <c r="J29" t="n">
        <v>-1</v>
      </c>
      <c r="K29" t="n">
        <v>-1</v>
      </c>
      <c r="L29">
        <f>HYPERLINK("https://www.defined.fi/sol/6iezmEdeiUCzGGq4kjgyWvFDuajTPNWZqjzV3G2Qpump?maker=5Yd2ZezSDxN49AmGz1PWfJk3YGcSLNrAHbmGEGrU89cJ","https://www.defined.fi/sol/6iezmEdeiUCzGGq4kjgyWvFDuajTPNWZqjzV3G2Qpump?maker=5Yd2ZezSDxN49AmGz1PWfJk3YGcSLNrAHbmGEGrU89cJ")</f>
        <v/>
      </c>
      <c r="M29">
        <f>HYPERLINK("https://dexscreener.com/solana/6iezmEdeiUCzGGq4kjgyWvFDuajTPNWZqjzV3G2Qpump?maker=5Yd2ZezSDxN49AmGz1PWfJk3YGcSLNrAHbmGEGrU89cJ","https://dexscreener.com/solana/6iezmEdeiUCzGGq4kjgyWvFDuajTPNWZqjzV3G2Qpump?maker=5Yd2ZezSDxN49AmGz1PWfJk3YGcSLNrAHbmGEGrU89cJ")</f>
        <v/>
      </c>
    </row>
    <row r="30">
      <c r="A30" t="inlineStr">
        <is>
          <t>EyxrMuosaMXG1iDdZZ5tnSebpRy2vf98VNEZtU3Epump</t>
        </is>
      </c>
      <c r="B30" t="inlineStr">
        <is>
          <t>Larry</t>
        </is>
      </c>
      <c r="C30" t="n">
        <v>4</v>
      </c>
      <c r="D30" t="n">
        <v>0.004</v>
      </c>
      <c r="E30" t="n">
        <v>-1</v>
      </c>
      <c r="F30" t="n">
        <v>1.08</v>
      </c>
      <c r="G30" t="n">
        <v>1.09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HYPERLINK("https://www.defined.fi/sol/EyxrMuosaMXG1iDdZZ5tnSebpRy2vf98VNEZtU3Epump?maker=5Yd2ZezSDxN49AmGz1PWfJk3YGcSLNrAHbmGEGrU89cJ","https://www.defined.fi/sol/EyxrMuosaMXG1iDdZZ5tnSebpRy2vf98VNEZtU3Epump?maker=5Yd2ZezSDxN49AmGz1PWfJk3YGcSLNrAHbmGEGrU89cJ")</f>
        <v/>
      </c>
      <c r="M30">
        <f>HYPERLINK("https://dexscreener.com/solana/EyxrMuosaMXG1iDdZZ5tnSebpRy2vf98VNEZtU3Epump?maker=5Yd2ZezSDxN49AmGz1PWfJk3YGcSLNrAHbmGEGrU89cJ","https://dexscreener.com/solana/EyxrMuosaMXG1iDdZZ5tnSebpRy2vf98VNEZtU3Epump?maker=5Yd2ZezSDxN49AmGz1PWfJk3YGcSLNrAHbmGEGrU89cJ")</f>
        <v/>
      </c>
    </row>
    <row r="31">
      <c r="A31" t="inlineStr">
        <is>
          <t>6JhYn4rdUmeaukk5oPdp3AnucqAmvecq1zuBjyQmpump</t>
        </is>
      </c>
      <c r="B31" t="inlineStr">
        <is>
          <t>National</t>
        </is>
      </c>
      <c r="C31" t="n">
        <v>4</v>
      </c>
      <c r="D31" t="n">
        <v>0.398</v>
      </c>
      <c r="E31" t="n">
        <v>0.1</v>
      </c>
      <c r="F31" t="n">
        <v>3.89</v>
      </c>
      <c r="G31" t="n">
        <v>4.29</v>
      </c>
      <c r="H31" t="n">
        <v>2</v>
      </c>
      <c r="I31" t="n">
        <v>2</v>
      </c>
      <c r="J31" t="n">
        <v>-1</v>
      </c>
      <c r="K31" t="n">
        <v>-1</v>
      </c>
      <c r="L31">
        <f>HYPERLINK("https://www.defined.fi/sol/6JhYn4rdUmeaukk5oPdp3AnucqAmvecq1zuBjyQmpump?maker=5Yd2ZezSDxN49AmGz1PWfJk3YGcSLNrAHbmGEGrU89cJ","https://www.defined.fi/sol/6JhYn4rdUmeaukk5oPdp3AnucqAmvecq1zuBjyQmpump?maker=5Yd2ZezSDxN49AmGz1PWfJk3YGcSLNrAHbmGEGrU89cJ")</f>
        <v/>
      </c>
      <c r="M31">
        <f>HYPERLINK("https://dexscreener.com/solana/6JhYn4rdUmeaukk5oPdp3AnucqAmvecq1zuBjyQmpump?maker=5Yd2ZezSDxN49AmGz1PWfJk3YGcSLNrAHbmGEGrU89cJ","https://dexscreener.com/solana/6JhYn4rdUmeaukk5oPdp3AnucqAmvecq1zuBjyQmpump?maker=5Yd2ZezSDxN49AmGz1PWfJk3YGcSLNrAHbmGEGrU89cJ")</f>
        <v/>
      </c>
    </row>
    <row r="32">
      <c r="A32" t="inlineStr">
        <is>
          <t>4BAKw6MtR1zvdkqZg8X68Atxi65g6SxD9E1YRBrkpump</t>
        </is>
      </c>
      <c r="B32" t="inlineStr">
        <is>
          <t>JOBS</t>
        </is>
      </c>
      <c r="C32" t="n">
        <v>4</v>
      </c>
      <c r="D32" t="n">
        <v>2.19</v>
      </c>
      <c r="E32" t="n">
        <v>0.45</v>
      </c>
      <c r="F32" t="n">
        <v>4.85</v>
      </c>
      <c r="G32" t="n">
        <v>7.04</v>
      </c>
      <c r="H32" t="n">
        <v>2</v>
      </c>
      <c r="I32" t="n">
        <v>2</v>
      </c>
      <c r="J32" t="n">
        <v>-1</v>
      </c>
      <c r="K32" t="n">
        <v>-1</v>
      </c>
      <c r="L32">
        <f>HYPERLINK("https://www.defined.fi/sol/4BAKw6MtR1zvdkqZg8X68Atxi65g6SxD9E1YRBrkpump?maker=5Yd2ZezSDxN49AmGz1PWfJk3YGcSLNrAHbmGEGrU89cJ","https://www.defined.fi/sol/4BAKw6MtR1zvdkqZg8X68Atxi65g6SxD9E1YRBrkpump?maker=5Yd2ZezSDxN49AmGz1PWfJk3YGcSLNrAHbmGEGrU89cJ")</f>
        <v/>
      </c>
      <c r="M32">
        <f>HYPERLINK("https://dexscreener.com/solana/4BAKw6MtR1zvdkqZg8X68Atxi65g6SxD9E1YRBrkpump?maker=5Yd2ZezSDxN49AmGz1PWfJk3YGcSLNrAHbmGEGrU89cJ","https://dexscreener.com/solana/4BAKw6MtR1zvdkqZg8X68Atxi65g6SxD9E1YRBrkpump?maker=5Yd2ZezSDxN49AmGz1PWfJk3YGcSLNrAHbmGEGrU89cJ")</f>
        <v/>
      </c>
    </row>
    <row r="33">
      <c r="A33" t="inlineStr">
        <is>
          <t>4P4J3fWmyvPzQX4TeRqf5hhYKVxKwuDQa2SMtMdwpump</t>
        </is>
      </c>
      <c r="B33" t="inlineStr">
        <is>
          <t>QingBao</t>
        </is>
      </c>
      <c r="C33" t="n">
        <v>4</v>
      </c>
      <c r="D33" t="n">
        <v>4.4</v>
      </c>
      <c r="E33" t="n">
        <v>0.34</v>
      </c>
      <c r="F33" t="n">
        <v>12.86</v>
      </c>
      <c r="G33" t="n">
        <v>17.26</v>
      </c>
      <c r="H33" t="n">
        <v>3</v>
      </c>
      <c r="I33" t="n">
        <v>2</v>
      </c>
      <c r="J33" t="n">
        <v>-1</v>
      </c>
      <c r="K33" t="n">
        <v>-1</v>
      </c>
      <c r="L33">
        <f>HYPERLINK("https://www.defined.fi/sol/4P4J3fWmyvPzQX4TeRqf5hhYKVxKwuDQa2SMtMdwpump?maker=5Yd2ZezSDxN49AmGz1PWfJk3YGcSLNrAHbmGEGrU89cJ","https://www.defined.fi/sol/4P4J3fWmyvPzQX4TeRqf5hhYKVxKwuDQa2SMtMdwpump?maker=5Yd2ZezSDxN49AmGz1PWfJk3YGcSLNrAHbmGEGrU89cJ")</f>
        <v/>
      </c>
      <c r="M33">
        <f>HYPERLINK("https://dexscreener.com/solana/4P4J3fWmyvPzQX4TeRqf5hhYKVxKwuDQa2SMtMdwpump?maker=5Yd2ZezSDxN49AmGz1PWfJk3YGcSLNrAHbmGEGrU89cJ","https://dexscreener.com/solana/4P4J3fWmyvPzQX4TeRqf5hhYKVxKwuDQa2SMtMdwpump?maker=5Yd2ZezSDxN49AmGz1PWfJk3YGcSLNrAHbmGEGrU89cJ")</f>
        <v/>
      </c>
    </row>
    <row r="34">
      <c r="A34" t="inlineStr">
        <is>
          <t>FD2agXSnvTf25vKsyZwGSahWqbFtPLA8hVt4HYsupump</t>
        </is>
      </c>
      <c r="B34" t="inlineStr">
        <is>
          <t>unknown_FD2a</t>
        </is>
      </c>
      <c r="C34" t="n">
        <v>4</v>
      </c>
      <c r="D34" t="n">
        <v>0.003</v>
      </c>
      <c r="E34" t="n">
        <v>-1</v>
      </c>
      <c r="F34" t="n">
        <v>2.94</v>
      </c>
      <c r="G34" t="n">
        <v>2.94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HYPERLINK("https://www.defined.fi/sol/FD2agXSnvTf25vKsyZwGSahWqbFtPLA8hVt4HYsupump?maker=5Yd2ZezSDxN49AmGz1PWfJk3YGcSLNrAHbmGEGrU89cJ","https://www.defined.fi/sol/FD2agXSnvTf25vKsyZwGSahWqbFtPLA8hVt4HYsupump?maker=5Yd2ZezSDxN49AmGz1PWfJk3YGcSLNrAHbmGEGrU89cJ")</f>
        <v/>
      </c>
      <c r="M34">
        <f>HYPERLINK("https://dexscreener.com/solana/FD2agXSnvTf25vKsyZwGSahWqbFtPLA8hVt4HYsupump?maker=5Yd2ZezSDxN49AmGz1PWfJk3YGcSLNrAHbmGEGrU89cJ","https://dexscreener.com/solana/FD2agXSnvTf25vKsyZwGSahWqbFtPLA8hVt4HYsupump?maker=5Yd2ZezSDxN49AmGz1PWfJk3YGcSLNrAHbmGEGrU89cJ")</f>
        <v/>
      </c>
    </row>
    <row r="35">
      <c r="A35" t="inlineStr">
        <is>
          <t>3eja8T8Fg7xLt5FV3Lhe8SqHxjand7eAAAaYXyV6pump</t>
        </is>
      </c>
      <c r="B35" t="inlineStr">
        <is>
          <t>Candy</t>
        </is>
      </c>
      <c r="C35" t="n">
        <v>4</v>
      </c>
      <c r="D35" t="n">
        <v>0.08599999999999999</v>
      </c>
      <c r="E35" t="n">
        <v>-1</v>
      </c>
      <c r="F35" t="n">
        <v>4.81</v>
      </c>
      <c r="G35" t="n">
        <v>4.9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HYPERLINK("https://www.defined.fi/sol/3eja8T8Fg7xLt5FV3Lhe8SqHxjand7eAAAaYXyV6pump?maker=5Yd2ZezSDxN49AmGz1PWfJk3YGcSLNrAHbmGEGrU89cJ","https://www.defined.fi/sol/3eja8T8Fg7xLt5FV3Lhe8SqHxjand7eAAAaYXyV6pump?maker=5Yd2ZezSDxN49AmGz1PWfJk3YGcSLNrAHbmGEGrU89cJ")</f>
        <v/>
      </c>
      <c r="M35">
        <f>HYPERLINK("https://dexscreener.com/solana/3eja8T8Fg7xLt5FV3Lhe8SqHxjand7eAAAaYXyV6pump?maker=5Yd2ZezSDxN49AmGz1PWfJk3YGcSLNrAHbmGEGrU89cJ","https://dexscreener.com/solana/3eja8T8Fg7xLt5FV3Lhe8SqHxjand7eAAAaYXyV6pump?maker=5Yd2ZezSDxN49AmGz1PWfJk3YGcSLNrAHbmGEGrU89cJ")</f>
        <v/>
      </c>
    </row>
    <row r="36">
      <c r="A36" t="inlineStr">
        <is>
          <t>Ga9kQiLLco5JYDBFS4qwfFLba5uMhnsyeRLchRxNqVJg</t>
        </is>
      </c>
      <c r="B36" t="inlineStr">
        <is>
          <t>logs</t>
        </is>
      </c>
      <c r="C36" t="n">
        <v>4</v>
      </c>
      <c r="D36" t="n">
        <v>1.71</v>
      </c>
      <c r="E36" t="n">
        <v>-1</v>
      </c>
      <c r="F36" t="n">
        <v>1.03</v>
      </c>
      <c r="G36" t="n">
        <v>2.73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HYPERLINK("https://www.defined.fi/sol/Ga9kQiLLco5JYDBFS4qwfFLba5uMhnsyeRLchRxNqVJg?maker=5Yd2ZezSDxN49AmGz1PWfJk3YGcSLNrAHbmGEGrU89cJ","https://www.defined.fi/sol/Ga9kQiLLco5JYDBFS4qwfFLba5uMhnsyeRLchRxNqVJg?maker=5Yd2ZezSDxN49AmGz1PWfJk3YGcSLNrAHbmGEGrU89cJ")</f>
        <v/>
      </c>
      <c r="M36">
        <f>HYPERLINK("https://dexscreener.com/solana/Ga9kQiLLco5JYDBFS4qwfFLba5uMhnsyeRLchRxNqVJg?maker=5Yd2ZezSDxN49AmGz1PWfJk3YGcSLNrAHbmGEGrU89cJ","https://dexscreener.com/solana/Ga9kQiLLco5JYDBFS4qwfFLba5uMhnsyeRLchRxNqVJg?maker=5Yd2ZezSDxN49AmGz1PWfJk3YGcSLNrAHbmGEGrU89cJ")</f>
        <v/>
      </c>
    </row>
    <row r="37">
      <c r="A37" t="inlineStr">
        <is>
          <t>9vrUy6CepnzqEiW9Uy1QaukunmpiezUJRgNdfpdkpump</t>
        </is>
      </c>
      <c r="B37" t="inlineStr">
        <is>
          <t>23D58235</t>
        </is>
      </c>
      <c r="C37" t="n">
        <v>4</v>
      </c>
      <c r="D37" t="n">
        <v>0.6830000000000001</v>
      </c>
      <c r="E37" t="n">
        <v>-1</v>
      </c>
      <c r="F37" t="n">
        <v>1.96</v>
      </c>
      <c r="G37" t="n">
        <v>2.64</v>
      </c>
      <c r="H37" t="n">
        <v>2</v>
      </c>
      <c r="I37" t="n">
        <v>2</v>
      </c>
      <c r="J37" t="n">
        <v>-1</v>
      </c>
      <c r="K37" t="n">
        <v>-1</v>
      </c>
      <c r="L37">
        <f>HYPERLINK("https://www.defined.fi/sol/9vrUy6CepnzqEiW9Uy1QaukunmpiezUJRgNdfpdkpump?maker=5Yd2ZezSDxN49AmGz1PWfJk3YGcSLNrAHbmGEGrU89cJ","https://www.defined.fi/sol/9vrUy6CepnzqEiW9Uy1QaukunmpiezUJRgNdfpdkpump?maker=5Yd2ZezSDxN49AmGz1PWfJk3YGcSLNrAHbmGEGrU89cJ")</f>
        <v/>
      </c>
      <c r="M37">
        <f>HYPERLINK("https://dexscreener.com/solana/9vrUy6CepnzqEiW9Uy1QaukunmpiezUJRgNdfpdkpump?maker=5Yd2ZezSDxN49AmGz1PWfJk3YGcSLNrAHbmGEGrU89cJ","https://dexscreener.com/solana/9vrUy6CepnzqEiW9Uy1QaukunmpiezUJRgNdfpdkpump?maker=5Yd2ZezSDxN49AmGz1PWfJk3YGcSLNrAHbmGEGrU89cJ")</f>
        <v/>
      </c>
    </row>
    <row r="38">
      <c r="A38" t="inlineStr">
        <is>
          <t>2QNAAxwoQsA6zUvFHYWYJ9ccEKQcZfqpkPZj6zR3pump</t>
        </is>
      </c>
      <c r="B38" t="inlineStr">
        <is>
          <t>In/cel</t>
        </is>
      </c>
      <c r="C38" t="n">
        <v>4</v>
      </c>
      <c r="D38" t="n">
        <v>-1.16</v>
      </c>
      <c r="E38" t="n">
        <v>-0.6</v>
      </c>
      <c r="F38" t="n">
        <v>1.93</v>
      </c>
      <c r="G38" t="n">
        <v>0.769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HYPERLINK("https://www.defined.fi/sol/2QNAAxwoQsA6zUvFHYWYJ9ccEKQcZfqpkPZj6zR3pump?maker=5Yd2ZezSDxN49AmGz1PWfJk3YGcSLNrAHbmGEGrU89cJ","https://www.defined.fi/sol/2QNAAxwoQsA6zUvFHYWYJ9ccEKQcZfqpkPZj6zR3pump?maker=5Yd2ZezSDxN49AmGz1PWfJk3YGcSLNrAHbmGEGrU89cJ")</f>
        <v/>
      </c>
      <c r="M38">
        <f>HYPERLINK("https://dexscreener.com/solana/2QNAAxwoQsA6zUvFHYWYJ9ccEKQcZfqpkPZj6zR3pump?maker=5Yd2ZezSDxN49AmGz1PWfJk3YGcSLNrAHbmGEGrU89cJ","https://dexscreener.com/solana/2QNAAxwoQsA6zUvFHYWYJ9ccEKQcZfqpkPZj6zR3pump?maker=5Yd2ZezSDxN49AmGz1PWfJk3YGcSLNrAHbmGEGrU89cJ")</f>
        <v/>
      </c>
    </row>
    <row r="39">
      <c r="A39" t="inlineStr">
        <is>
          <t>5mu9UPjkoJvwscHR95yKqzrX57gvLdGf4YREdgQcpump</t>
        </is>
      </c>
      <c r="B39" t="inlineStr">
        <is>
          <t>cat</t>
        </is>
      </c>
      <c r="C39" t="n">
        <v>4</v>
      </c>
      <c r="D39" t="n">
        <v>-0.137</v>
      </c>
      <c r="E39" t="n">
        <v>-1</v>
      </c>
      <c r="F39" t="n">
        <v>0.977</v>
      </c>
      <c r="G39" t="n">
        <v>0.84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HYPERLINK("https://www.defined.fi/sol/5mu9UPjkoJvwscHR95yKqzrX57gvLdGf4YREdgQcpump?maker=5Yd2ZezSDxN49AmGz1PWfJk3YGcSLNrAHbmGEGrU89cJ","https://www.defined.fi/sol/5mu9UPjkoJvwscHR95yKqzrX57gvLdGf4YREdgQcpump?maker=5Yd2ZezSDxN49AmGz1PWfJk3YGcSLNrAHbmGEGrU89cJ")</f>
        <v/>
      </c>
      <c r="M39">
        <f>HYPERLINK("https://dexscreener.com/solana/5mu9UPjkoJvwscHR95yKqzrX57gvLdGf4YREdgQcpump?maker=5Yd2ZezSDxN49AmGz1PWfJk3YGcSLNrAHbmGEGrU89cJ","https://dexscreener.com/solana/5mu9UPjkoJvwscHR95yKqzrX57gvLdGf4YREdgQcpump?maker=5Yd2ZezSDxN49AmGz1PWfJk3YGcSLNrAHbmGEGrU89cJ")</f>
        <v/>
      </c>
    </row>
    <row r="40">
      <c r="A40" t="inlineStr">
        <is>
          <t>Ei6zPEVesH6oJiwVZRiBzn1g74pQuVQPb8ajjaTDpump</t>
        </is>
      </c>
      <c r="B40" t="inlineStr">
        <is>
          <t>BaoLi</t>
        </is>
      </c>
      <c r="C40" t="n">
        <v>5</v>
      </c>
      <c r="D40" t="n">
        <v>-0.012</v>
      </c>
      <c r="E40" t="n">
        <v>-1</v>
      </c>
      <c r="F40" t="n">
        <v>4.9</v>
      </c>
      <c r="G40" t="n">
        <v>4.89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HYPERLINK("https://www.defined.fi/sol/Ei6zPEVesH6oJiwVZRiBzn1g74pQuVQPb8ajjaTDpump?maker=5Yd2ZezSDxN49AmGz1PWfJk3YGcSLNrAHbmGEGrU89cJ","https://www.defined.fi/sol/Ei6zPEVesH6oJiwVZRiBzn1g74pQuVQPb8ajjaTDpump?maker=5Yd2ZezSDxN49AmGz1PWfJk3YGcSLNrAHbmGEGrU89cJ")</f>
        <v/>
      </c>
      <c r="M40">
        <f>HYPERLINK("https://dexscreener.com/solana/Ei6zPEVesH6oJiwVZRiBzn1g74pQuVQPb8ajjaTDpump?maker=5Yd2ZezSDxN49AmGz1PWfJk3YGcSLNrAHbmGEGrU89cJ","https://dexscreener.com/solana/Ei6zPEVesH6oJiwVZRiBzn1g74pQuVQPb8ajjaTDpump?maker=5Yd2ZezSDxN49AmGz1PWfJk3YGcSLNrAHbmGEGrU89cJ")</f>
        <v/>
      </c>
    </row>
    <row r="41">
      <c r="A41" t="inlineStr">
        <is>
          <t>5ptqQu7QxrRtP7Btp7prWXMb9oaDrLvuP5yvbSTapump</t>
        </is>
      </c>
      <c r="B41" t="inlineStr">
        <is>
          <t>National</t>
        </is>
      </c>
      <c r="C41" t="n">
        <v>5</v>
      </c>
      <c r="D41" t="n">
        <v>-0.042</v>
      </c>
      <c r="E41" t="n">
        <v>-1</v>
      </c>
      <c r="F41" t="n">
        <v>2.97</v>
      </c>
      <c r="G41" t="n">
        <v>2.93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HYPERLINK("https://www.defined.fi/sol/5ptqQu7QxrRtP7Btp7prWXMb9oaDrLvuP5yvbSTapump?maker=5Yd2ZezSDxN49AmGz1PWfJk3YGcSLNrAHbmGEGrU89cJ","https://www.defined.fi/sol/5ptqQu7QxrRtP7Btp7prWXMb9oaDrLvuP5yvbSTapump?maker=5Yd2ZezSDxN49AmGz1PWfJk3YGcSLNrAHbmGEGrU89cJ")</f>
        <v/>
      </c>
      <c r="M41">
        <f>HYPERLINK("https://dexscreener.com/solana/5ptqQu7QxrRtP7Btp7prWXMb9oaDrLvuP5yvbSTapump?maker=5Yd2ZezSDxN49AmGz1PWfJk3YGcSLNrAHbmGEGrU89cJ","https://dexscreener.com/solana/5ptqQu7QxrRtP7Btp7prWXMb9oaDrLvuP5yvbSTapump?maker=5Yd2ZezSDxN49AmGz1PWfJk3YGcSLNrAHbmGEGrU89cJ")</f>
        <v/>
      </c>
    </row>
    <row r="42">
      <c r="A42" t="inlineStr">
        <is>
          <t>8RpBt1ikKHZw92yBuzf7R376Kza2PBJ3thk2ydsopump</t>
        </is>
      </c>
      <c r="B42" t="inlineStr">
        <is>
          <t>WLFI</t>
        </is>
      </c>
      <c r="C42" t="n">
        <v>5</v>
      </c>
      <c r="D42" t="n">
        <v>0.06900000000000001</v>
      </c>
      <c r="E42" t="n">
        <v>-1</v>
      </c>
      <c r="F42" t="n">
        <v>4.81</v>
      </c>
      <c r="G42" t="n">
        <v>4.88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HYPERLINK("https://www.defined.fi/sol/8RpBt1ikKHZw92yBuzf7R376Kza2PBJ3thk2ydsopump?maker=5Yd2ZezSDxN49AmGz1PWfJk3YGcSLNrAHbmGEGrU89cJ","https://www.defined.fi/sol/8RpBt1ikKHZw92yBuzf7R376Kza2PBJ3thk2ydsopump?maker=5Yd2ZezSDxN49AmGz1PWfJk3YGcSLNrAHbmGEGrU89cJ")</f>
        <v/>
      </c>
      <c r="M42">
        <f>HYPERLINK("https://dexscreener.com/solana/8RpBt1ikKHZw92yBuzf7R376Kza2PBJ3thk2ydsopump?maker=5Yd2ZezSDxN49AmGz1PWfJk3YGcSLNrAHbmGEGrU89cJ","https://dexscreener.com/solana/8RpBt1ikKHZw92yBuzf7R376Kza2PBJ3thk2ydsopump?maker=5Yd2ZezSDxN49AmGz1PWfJk3YGcSLNrAHbmGEGrU89cJ")</f>
        <v/>
      </c>
    </row>
    <row r="43">
      <c r="A43" t="inlineStr">
        <is>
          <t>BqJyEmXDw6oGQLzHM6MsBZjpip6BRe1MyeZJAfK8pump</t>
        </is>
      </c>
      <c r="B43" t="inlineStr">
        <is>
          <t>VOTE</t>
        </is>
      </c>
      <c r="C43" t="n">
        <v>5</v>
      </c>
      <c r="D43" t="n">
        <v>-0.602</v>
      </c>
      <c r="E43" t="n">
        <v>-0.13</v>
      </c>
      <c r="F43" t="n">
        <v>4.74</v>
      </c>
      <c r="G43" t="n">
        <v>4.14</v>
      </c>
      <c r="H43" t="n">
        <v>2</v>
      </c>
      <c r="I43" t="n">
        <v>2</v>
      </c>
      <c r="J43" t="n">
        <v>-1</v>
      </c>
      <c r="K43" t="n">
        <v>-1</v>
      </c>
      <c r="L43">
        <f>HYPERLINK("https://www.defined.fi/sol/BqJyEmXDw6oGQLzHM6MsBZjpip6BRe1MyeZJAfK8pump?maker=5Yd2ZezSDxN49AmGz1PWfJk3YGcSLNrAHbmGEGrU89cJ","https://www.defined.fi/sol/BqJyEmXDw6oGQLzHM6MsBZjpip6BRe1MyeZJAfK8pump?maker=5Yd2ZezSDxN49AmGz1PWfJk3YGcSLNrAHbmGEGrU89cJ")</f>
        <v/>
      </c>
      <c r="M43">
        <f>HYPERLINK("https://dexscreener.com/solana/BqJyEmXDw6oGQLzHM6MsBZjpip6BRe1MyeZJAfK8pump?maker=5Yd2ZezSDxN49AmGz1PWfJk3YGcSLNrAHbmGEGrU89cJ","https://dexscreener.com/solana/BqJyEmXDw6oGQLzHM6MsBZjpip6BRe1MyeZJAfK8pump?maker=5Yd2ZezSDxN49AmGz1PWfJk3YGcSLNrAHbmGEGrU89cJ")</f>
        <v/>
      </c>
    </row>
    <row r="44">
      <c r="A44" t="inlineStr">
        <is>
          <t>FDTJzoVQ7rHPFyKhyJzdHh1nbX66sBKPzmknWsobpump</t>
        </is>
      </c>
      <c r="B44" t="inlineStr">
        <is>
          <t>glob</t>
        </is>
      </c>
      <c r="C44" t="n">
        <v>5</v>
      </c>
      <c r="D44" t="n">
        <v>-3.05</v>
      </c>
      <c r="E44" t="n">
        <v>-0.62</v>
      </c>
      <c r="F44" t="n">
        <v>4.95</v>
      </c>
      <c r="G44" t="n">
        <v>1.89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HYPERLINK("https://www.defined.fi/sol/FDTJzoVQ7rHPFyKhyJzdHh1nbX66sBKPzmknWsobpump?maker=5Yd2ZezSDxN49AmGz1PWfJk3YGcSLNrAHbmGEGrU89cJ","https://www.defined.fi/sol/FDTJzoVQ7rHPFyKhyJzdHh1nbX66sBKPzmknWsobpump?maker=5Yd2ZezSDxN49AmGz1PWfJk3YGcSLNrAHbmGEGrU89cJ")</f>
        <v/>
      </c>
      <c r="M44">
        <f>HYPERLINK("https://dexscreener.com/solana/FDTJzoVQ7rHPFyKhyJzdHh1nbX66sBKPzmknWsobpump?maker=5Yd2ZezSDxN49AmGz1PWfJk3YGcSLNrAHbmGEGrU89cJ","https://dexscreener.com/solana/FDTJzoVQ7rHPFyKhyJzdHh1nbX66sBKPzmknWsobpump?maker=5Yd2ZezSDxN49AmGz1PWfJk3YGcSLNrAHbmGEGrU89cJ")</f>
        <v/>
      </c>
    </row>
    <row r="45">
      <c r="A45" t="inlineStr">
        <is>
          <t>4s8EWwxmwFGuVxZkeHvHbZR2k1FpuUrePXFAhWKcpump</t>
        </is>
      </c>
      <c r="B45" t="inlineStr">
        <is>
          <t>MEGs</t>
        </is>
      </c>
      <c r="C45" t="n">
        <v>5</v>
      </c>
      <c r="D45" t="n">
        <v>-0.076</v>
      </c>
      <c r="E45" t="n">
        <v>-1</v>
      </c>
      <c r="F45" t="n">
        <v>1.98</v>
      </c>
      <c r="G45" t="n">
        <v>1.9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HYPERLINK("https://www.defined.fi/sol/4s8EWwxmwFGuVxZkeHvHbZR2k1FpuUrePXFAhWKcpump?maker=5Yd2ZezSDxN49AmGz1PWfJk3YGcSLNrAHbmGEGrU89cJ","https://www.defined.fi/sol/4s8EWwxmwFGuVxZkeHvHbZR2k1FpuUrePXFAhWKcpump?maker=5Yd2ZezSDxN49AmGz1PWfJk3YGcSLNrAHbmGEGrU89cJ")</f>
        <v/>
      </c>
      <c r="M45">
        <f>HYPERLINK("https://dexscreener.com/solana/4s8EWwxmwFGuVxZkeHvHbZR2k1FpuUrePXFAhWKcpump?maker=5Yd2ZezSDxN49AmGz1PWfJk3YGcSLNrAHbmGEGrU89cJ","https://dexscreener.com/solana/4s8EWwxmwFGuVxZkeHvHbZR2k1FpuUrePXFAhWKcpump?maker=5Yd2ZezSDxN49AmGz1PWfJk3YGcSLNrAHbmGEGrU89cJ")</f>
        <v/>
      </c>
    </row>
    <row r="46">
      <c r="A46" t="inlineStr">
        <is>
          <t>4cQiMA6w5qudwUpKcaCXz4PGjv4vnQxVptBsRMHnTXBP</t>
        </is>
      </c>
      <c r="B46" t="inlineStr">
        <is>
          <t>WholeMars</t>
        </is>
      </c>
      <c r="C46" t="n">
        <v>5</v>
      </c>
      <c r="D46" t="n">
        <v>0.046</v>
      </c>
      <c r="E46" t="n">
        <v>-1</v>
      </c>
      <c r="F46" t="n">
        <v>0.99</v>
      </c>
      <c r="G46" t="n">
        <v>1.04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HYPERLINK("https://www.defined.fi/sol/4cQiMA6w5qudwUpKcaCXz4PGjv4vnQxVptBsRMHnTXBP?maker=5Yd2ZezSDxN49AmGz1PWfJk3YGcSLNrAHbmGEGrU89cJ","https://www.defined.fi/sol/4cQiMA6w5qudwUpKcaCXz4PGjv4vnQxVptBsRMHnTXBP?maker=5Yd2ZezSDxN49AmGz1PWfJk3YGcSLNrAHbmGEGrU89cJ")</f>
        <v/>
      </c>
      <c r="M46">
        <f>HYPERLINK("https://dexscreener.com/solana/4cQiMA6w5qudwUpKcaCXz4PGjv4vnQxVptBsRMHnTXBP?maker=5Yd2ZezSDxN49AmGz1PWfJk3YGcSLNrAHbmGEGrU89cJ","https://dexscreener.com/solana/4cQiMA6w5qudwUpKcaCXz4PGjv4vnQxVptBsRMHnTXBP?maker=5Yd2ZezSDxN49AmGz1PWfJk3YGcSLNrAHbmGEGrU89cJ")</f>
        <v/>
      </c>
    </row>
    <row r="47">
      <c r="A47" t="inlineStr">
        <is>
          <t>AiaaK7PLZdaHKvrcryxnq1MdCDuXxx39e3at9nJ8pump</t>
        </is>
      </c>
      <c r="B47" t="inlineStr">
        <is>
          <t>Saerom</t>
        </is>
      </c>
      <c r="C47" t="n">
        <v>5</v>
      </c>
      <c r="D47" t="n">
        <v>2.19</v>
      </c>
      <c r="E47" t="n">
        <v>-1</v>
      </c>
      <c r="F47" t="n">
        <v>2.06</v>
      </c>
      <c r="G47" t="n">
        <v>4.25</v>
      </c>
      <c r="H47" t="n">
        <v>2</v>
      </c>
      <c r="I47" t="n">
        <v>2</v>
      </c>
      <c r="J47" t="n">
        <v>-1</v>
      </c>
      <c r="K47" t="n">
        <v>-1</v>
      </c>
      <c r="L47">
        <f>HYPERLINK("https://www.defined.fi/sol/AiaaK7PLZdaHKvrcryxnq1MdCDuXxx39e3at9nJ8pump?maker=5Yd2ZezSDxN49AmGz1PWfJk3YGcSLNrAHbmGEGrU89cJ","https://www.defined.fi/sol/AiaaK7PLZdaHKvrcryxnq1MdCDuXxx39e3at9nJ8pump?maker=5Yd2ZezSDxN49AmGz1PWfJk3YGcSLNrAHbmGEGrU89cJ")</f>
        <v/>
      </c>
      <c r="M47">
        <f>HYPERLINK("https://dexscreener.com/solana/AiaaK7PLZdaHKvrcryxnq1MdCDuXxx39e3at9nJ8pump?maker=5Yd2ZezSDxN49AmGz1PWfJk3YGcSLNrAHbmGEGrU89cJ","https://dexscreener.com/solana/AiaaK7PLZdaHKvrcryxnq1MdCDuXxx39e3at9nJ8pump?maker=5Yd2ZezSDxN49AmGz1PWfJk3YGcSLNrAHbmGEGrU89cJ")</f>
        <v/>
      </c>
    </row>
    <row r="48">
      <c r="A48" t="inlineStr">
        <is>
          <t>HgX2rhRqL8nptTNuTS83attiXRhczz8cLhAftKCXpump</t>
        </is>
      </c>
      <c r="B48" t="inlineStr">
        <is>
          <t>GOATSE</t>
        </is>
      </c>
      <c r="C48" t="n">
        <v>5</v>
      </c>
      <c r="D48" t="n">
        <v>2.66</v>
      </c>
      <c r="E48" t="n">
        <v>-1</v>
      </c>
      <c r="F48" t="n">
        <v>2.97</v>
      </c>
      <c r="G48" t="n">
        <v>5.64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HYPERLINK("https://www.defined.fi/sol/HgX2rhRqL8nptTNuTS83attiXRhczz8cLhAftKCXpump?maker=5Yd2ZezSDxN49AmGz1PWfJk3YGcSLNrAHbmGEGrU89cJ","https://www.defined.fi/sol/HgX2rhRqL8nptTNuTS83attiXRhczz8cLhAftKCXpump?maker=5Yd2ZezSDxN49AmGz1PWfJk3YGcSLNrAHbmGEGrU89cJ")</f>
        <v/>
      </c>
      <c r="M48">
        <f>HYPERLINK("https://dexscreener.com/solana/HgX2rhRqL8nptTNuTS83attiXRhczz8cLhAftKCXpump?maker=5Yd2ZezSDxN49AmGz1PWfJk3YGcSLNrAHbmGEGrU89cJ","https://dexscreener.com/solana/HgX2rhRqL8nptTNuTS83attiXRhczz8cLhAftKCXpump?maker=5Yd2ZezSDxN49AmGz1PWfJk3YGcSLNrAHbmGEGrU89cJ")</f>
        <v/>
      </c>
    </row>
    <row r="49">
      <c r="A49" t="inlineStr">
        <is>
          <t>Gb7g3y428GUvE9L7TQ6VmUmUmKuEsYqyf3G6E97zpump</t>
        </is>
      </c>
      <c r="B49" t="inlineStr">
        <is>
          <t>Baoli</t>
        </is>
      </c>
      <c r="C49" t="n">
        <v>5</v>
      </c>
      <c r="D49" t="n">
        <v>5.39</v>
      </c>
      <c r="E49" t="n">
        <v>0.39</v>
      </c>
      <c r="F49" t="n">
        <v>13.83</v>
      </c>
      <c r="G49" t="n">
        <v>19.22</v>
      </c>
      <c r="H49" t="n">
        <v>4</v>
      </c>
      <c r="I49" t="n">
        <v>5</v>
      </c>
      <c r="J49" t="n">
        <v>-1</v>
      </c>
      <c r="K49" t="n">
        <v>-1</v>
      </c>
      <c r="L49">
        <f>HYPERLINK("https://www.defined.fi/sol/Gb7g3y428GUvE9L7TQ6VmUmUmKuEsYqyf3G6E97zpump?maker=5Yd2ZezSDxN49AmGz1PWfJk3YGcSLNrAHbmGEGrU89cJ","https://www.defined.fi/sol/Gb7g3y428GUvE9L7TQ6VmUmUmKuEsYqyf3G6E97zpump?maker=5Yd2ZezSDxN49AmGz1PWfJk3YGcSLNrAHbmGEGrU89cJ")</f>
        <v/>
      </c>
      <c r="M49">
        <f>HYPERLINK("https://dexscreener.com/solana/Gb7g3y428GUvE9L7TQ6VmUmUmKuEsYqyf3G6E97zpump?maker=5Yd2ZezSDxN49AmGz1PWfJk3YGcSLNrAHbmGEGrU89cJ","https://dexscreener.com/solana/Gb7g3y428GUvE9L7TQ6VmUmUmKuEsYqyf3G6E97zpump?maker=5Yd2ZezSDxN49AmGz1PWfJk3YGcSLNrAHbmGEGrU89cJ")</f>
        <v/>
      </c>
    </row>
    <row r="50">
      <c r="A50" t="inlineStr">
        <is>
          <t>PaVDopXphyKZZcMQQBVxCuxaNF3QXXmrdcG2ypUpump</t>
        </is>
      </c>
      <c r="B50" t="inlineStr">
        <is>
          <t>Zoey</t>
        </is>
      </c>
      <c r="C50" t="n">
        <v>5</v>
      </c>
      <c r="D50" t="n">
        <v>-0.467</v>
      </c>
      <c r="E50" t="n">
        <v>-0.48</v>
      </c>
      <c r="F50" t="n">
        <v>0.979</v>
      </c>
      <c r="G50" t="n">
        <v>0.511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HYPERLINK("https://www.defined.fi/sol/PaVDopXphyKZZcMQQBVxCuxaNF3QXXmrdcG2ypUpump?maker=5Yd2ZezSDxN49AmGz1PWfJk3YGcSLNrAHbmGEGrU89cJ","https://www.defined.fi/sol/PaVDopXphyKZZcMQQBVxCuxaNF3QXXmrdcG2ypUpump?maker=5Yd2ZezSDxN49AmGz1PWfJk3YGcSLNrAHbmGEGrU89cJ")</f>
        <v/>
      </c>
      <c r="M50">
        <f>HYPERLINK("https://dexscreener.com/solana/PaVDopXphyKZZcMQQBVxCuxaNF3QXXmrdcG2ypUpump?maker=5Yd2ZezSDxN49AmGz1PWfJk3YGcSLNrAHbmGEGrU89cJ","https://dexscreener.com/solana/PaVDopXphyKZZcMQQBVxCuxaNF3QXXmrdcG2ypUpump?maker=5Yd2ZezSDxN49AmGz1PWfJk3YGcSLNrAHbmGEGrU89cJ")</f>
        <v/>
      </c>
    </row>
    <row r="51">
      <c r="A51" t="inlineStr">
        <is>
          <t>CssnLKz6v1kmi64hbXHn2KJmfBwqFwrAG6a16GeVpump</t>
        </is>
      </c>
      <c r="B51" t="inlineStr">
        <is>
          <t>SPROTO</t>
        </is>
      </c>
      <c r="C51" t="n">
        <v>5</v>
      </c>
      <c r="D51" t="n">
        <v>0.057</v>
      </c>
      <c r="E51" t="n">
        <v>-1</v>
      </c>
      <c r="F51" t="n">
        <v>2.94</v>
      </c>
      <c r="G51" t="n">
        <v>3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HYPERLINK("https://www.defined.fi/sol/CssnLKz6v1kmi64hbXHn2KJmfBwqFwrAG6a16GeVpump?maker=5Yd2ZezSDxN49AmGz1PWfJk3YGcSLNrAHbmGEGrU89cJ","https://www.defined.fi/sol/CssnLKz6v1kmi64hbXHn2KJmfBwqFwrAG6a16GeVpump?maker=5Yd2ZezSDxN49AmGz1PWfJk3YGcSLNrAHbmGEGrU89cJ")</f>
        <v/>
      </c>
      <c r="M51">
        <f>HYPERLINK("https://dexscreener.com/solana/CssnLKz6v1kmi64hbXHn2KJmfBwqFwrAG6a16GeVpump?maker=5Yd2ZezSDxN49AmGz1PWfJk3YGcSLNrAHbmGEGrU89cJ","https://dexscreener.com/solana/CssnLKz6v1kmi64hbXHn2KJmfBwqFwrAG6a16GeVpump?maker=5Yd2ZezSDxN49AmGz1PWfJk3YGcSLNrAHbmGEGrU89cJ")</f>
        <v/>
      </c>
    </row>
    <row r="52">
      <c r="A52" t="inlineStr">
        <is>
          <t>98E7Sqv4QNoZY3Rzqm7TiuNtoovi3VXCsnqLnGurpump</t>
        </is>
      </c>
      <c r="B52" t="inlineStr">
        <is>
          <t>IIRC</t>
        </is>
      </c>
      <c r="C52" t="n">
        <v>5</v>
      </c>
      <c r="D52" t="n">
        <v>0.053</v>
      </c>
      <c r="E52" t="n">
        <v>-1</v>
      </c>
      <c r="F52" t="n">
        <v>2.88</v>
      </c>
      <c r="G52" t="n">
        <v>2.94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HYPERLINK("https://www.defined.fi/sol/98E7Sqv4QNoZY3Rzqm7TiuNtoovi3VXCsnqLnGurpump?maker=5Yd2ZezSDxN49AmGz1PWfJk3YGcSLNrAHbmGEGrU89cJ","https://www.defined.fi/sol/98E7Sqv4QNoZY3Rzqm7TiuNtoovi3VXCsnqLnGurpump?maker=5Yd2ZezSDxN49AmGz1PWfJk3YGcSLNrAHbmGEGrU89cJ")</f>
        <v/>
      </c>
      <c r="M52">
        <f>HYPERLINK("https://dexscreener.com/solana/98E7Sqv4QNoZY3Rzqm7TiuNtoovi3VXCsnqLnGurpump?maker=5Yd2ZezSDxN49AmGz1PWfJk3YGcSLNrAHbmGEGrU89cJ","https://dexscreener.com/solana/98E7Sqv4QNoZY3Rzqm7TiuNtoovi3VXCsnqLnGurpump?maker=5Yd2ZezSDxN49AmGz1PWfJk3YGcSLNrAHbmGEGrU89cJ")</f>
        <v/>
      </c>
    </row>
    <row r="53">
      <c r="A53" t="inlineStr">
        <is>
          <t>EbSPc2YGUHuGU1mxJgy7td6xskLiSk9NEVpPn9TYpump</t>
        </is>
      </c>
      <c r="B53" t="inlineStr">
        <is>
          <t>SMOWLS</t>
        </is>
      </c>
      <c r="C53" t="n">
        <v>5</v>
      </c>
      <c r="D53" t="n">
        <v>0.002</v>
      </c>
      <c r="E53" t="n">
        <v>0</v>
      </c>
      <c r="F53" t="n">
        <v>2.94</v>
      </c>
      <c r="G53" t="n">
        <v>2.94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HYPERLINK("https://www.defined.fi/sol/EbSPc2YGUHuGU1mxJgy7td6xskLiSk9NEVpPn9TYpump?maker=5Yd2ZezSDxN49AmGz1PWfJk3YGcSLNrAHbmGEGrU89cJ","https://www.defined.fi/sol/EbSPc2YGUHuGU1mxJgy7td6xskLiSk9NEVpPn9TYpump?maker=5Yd2ZezSDxN49AmGz1PWfJk3YGcSLNrAHbmGEGrU89cJ")</f>
        <v/>
      </c>
      <c r="M53">
        <f>HYPERLINK("https://dexscreener.com/solana/EbSPc2YGUHuGU1mxJgy7td6xskLiSk9NEVpPn9TYpump?maker=5Yd2ZezSDxN49AmGz1PWfJk3YGcSLNrAHbmGEGrU89cJ","https://dexscreener.com/solana/EbSPc2YGUHuGU1mxJgy7td6xskLiSk9NEVpPn9TYpump?maker=5Yd2ZezSDxN49AmGz1PWfJk3YGcSLNrAHbmGEGrU89cJ")</f>
        <v/>
      </c>
    </row>
    <row r="54">
      <c r="A54" t="inlineStr">
        <is>
          <t>4mEH1Cd6Gogi9YAsAn5hUMwWb9QUhGbTwZXpM94spump</t>
        </is>
      </c>
      <c r="B54" t="inlineStr">
        <is>
          <t>RSPB</t>
        </is>
      </c>
      <c r="C54" t="n">
        <v>5</v>
      </c>
      <c r="D54" t="n">
        <v>0.609</v>
      </c>
      <c r="E54" t="n">
        <v>-1</v>
      </c>
      <c r="F54" t="n">
        <v>9.640000000000001</v>
      </c>
      <c r="G54" t="n">
        <v>10.25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HYPERLINK("https://www.defined.fi/sol/4mEH1Cd6Gogi9YAsAn5hUMwWb9QUhGbTwZXpM94spump?maker=5Yd2ZezSDxN49AmGz1PWfJk3YGcSLNrAHbmGEGrU89cJ","https://www.defined.fi/sol/4mEH1Cd6Gogi9YAsAn5hUMwWb9QUhGbTwZXpM94spump?maker=5Yd2ZezSDxN49AmGz1PWfJk3YGcSLNrAHbmGEGrU89cJ")</f>
        <v/>
      </c>
      <c r="M54">
        <f>HYPERLINK("https://dexscreener.com/solana/4mEH1Cd6Gogi9YAsAn5hUMwWb9QUhGbTwZXpM94spump?maker=5Yd2ZezSDxN49AmGz1PWfJk3YGcSLNrAHbmGEGrU89cJ","https://dexscreener.com/solana/4mEH1Cd6Gogi9YAsAn5hUMwWb9QUhGbTwZXpM94spump?maker=5Yd2ZezSDxN49AmGz1PWfJk3YGcSLNrAHbmGEGrU89cJ")</f>
        <v/>
      </c>
    </row>
    <row r="55">
      <c r="A55" t="inlineStr">
        <is>
          <t>EEg2p9xLowJGtxC8kAobaRhX2PcKbPEnnxhXoegUpump</t>
        </is>
      </c>
      <c r="B55" t="inlineStr">
        <is>
          <t>LuoTIanyi</t>
        </is>
      </c>
      <c r="C55" t="n">
        <v>5</v>
      </c>
      <c r="D55" t="n">
        <v>-0.02</v>
      </c>
      <c r="E55" t="n">
        <v>-1</v>
      </c>
      <c r="F55" t="n">
        <v>0.97</v>
      </c>
      <c r="G55" t="n">
        <v>0.95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HYPERLINK("https://www.defined.fi/sol/EEg2p9xLowJGtxC8kAobaRhX2PcKbPEnnxhXoegUpump?maker=5Yd2ZezSDxN49AmGz1PWfJk3YGcSLNrAHbmGEGrU89cJ","https://www.defined.fi/sol/EEg2p9xLowJGtxC8kAobaRhX2PcKbPEnnxhXoegUpump?maker=5Yd2ZezSDxN49AmGz1PWfJk3YGcSLNrAHbmGEGrU89cJ")</f>
        <v/>
      </c>
      <c r="M55">
        <f>HYPERLINK("https://dexscreener.com/solana/EEg2p9xLowJGtxC8kAobaRhX2PcKbPEnnxhXoegUpump?maker=5Yd2ZezSDxN49AmGz1PWfJk3YGcSLNrAHbmGEGrU89cJ","https://dexscreener.com/solana/EEg2p9xLowJGtxC8kAobaRhX2PcKbPEnnxhXoegUpump?maker=5Yd2ZezSDxN49AmGz1PWfJk3YGcSLNrAHbmGEGrU89cJ")</f>
        <v/>
      </c>
    </row>
    <row r="56">
      <c r="A56" t="inlineStr">
        <is>
          <t>DeoejB38g8SZwT2PBvaQT3TbXdCVCpzZCtjzdMftpump</t>
        </is>
      </c>
      <c r="B56" t="inlineStr">
        <is>
          <t>Helius</t>
        </is>
      </c>
      <c r="C56" t="n">
        <v>5</v>
      </c>
      <c r="D56" t="n">
        <v>-0.007</v>
      </c>
      <c r="E56" t="n">
        <v>-1</v>
      </c>
      <c r="F56" t="n">
        <v>2.89</v>
      </c>
      <c r="G56" t="n">
        <v>2.89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HYPERLINK("https://www.defined.fi/sol/DeoejB38g8SZwT2PBvaQT3TbXdCVCpzZCtjzdMftpump?maker=5Yd2ZezSDxN49AmGz1PWfJk3YGcSLNrAHbmGEGrU89cJ","https://www.defined.fi/sol/DeoejB38g8SZwT2PBvaQT3TbXdCVCpzZCtjzdMftpump?maker=5Yd2ZezSDxN49AmGz1PWfJk3YGcSLNrAHbmGEGrU89cJ")</f>
        <v/>
      </c>
      <c r="M56">
        <f>HYPERLINK("https://dexscreener.com/solana/DeoejB38g8SZwT2PBvaQT3TbXdCVCpzZCtjzdMftpump?maker=5Yd2ZezSDxN49AmGz1PWfJk3YGcSLNrAHbmGEGrU89cJ","https://dexscreener.com/solana/DeoejB38g8SZwT2PBvaQT3TbXdCVCpzZCtjzdMftpump?maker=5Yd2ZezSDxN49AmGz1PWfJk3YGcSLNrAHbmGEGrU89cJ")</f>
        <v/>
      </c>
    </row>
    <row r="57">
      <c r="A57" t="inlineStr">
        <is>
          <t>B7GNkAKtpQ2XveUCVYeXgL6RKezvemCKDUvawRtspump</t>
        </is>
      </c>
      <c r="B57" t="inlineStr">
        <is>
          <t>RSPB</t>
        </is>
      </c>
      <c r="C57" t="n">
        <v>5</v>
      </c>
      <c r="D57" t="n">
        <v>4.63</v>
      </c>
      <c r="E57" t="n">
        <v>-1</v>
      </c>
      <c r="F57" t="n">
        <v>1.98</v>
      </c>
      <c r="G57" t="n">
        <v>6.6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HYPERLINK("https://www.defined.fi/sol/B7GNkAKtpQ2XveUCVYeXgL6RKezvemCKDUvawRtspump?maker=5Yd2ZezSDxN49AmGz1PWfJk3YGcSLNrAHbmGEGrU89cJ","https://www.defined.fi/sol/B7GNkAKtpQ2XveUCVYeXgL6RKezvemCKDUvawRtspump?maker=5Yd2ZezSDxN49AmGz1PWfJk3YGcSLNrAHbmGEGrU89cJ")</f>
        <v/>
      </c>
      <c r="M57">
        <f>HYPERLINK("https://dexscreener.com/solana/B7GNkAKtpQ2XveUCVYeXgL6RKezvemCKDUvawRtspump?maker=5Yd2ZezSDxN49AmGz1PWfJk3YGcSLNrAHbmGEGrU89cJ","https://dexscreener.com/solana/B7GNkAKtpQ2XveUCVYeXgL6RKezvemCKDUvawRtspump?maker=5Yd2ZezSDxN49AmGz1PWfJk3YGcSLNrAHbmGEGrU89cJ")</f>
        <v/>
      </c>
    </row>
    <row r="58">
      <c r="A58" t="inlineStr">
        <is>
          <t>H2iTg4BNiCxcwPkPyUz47WPRGNi9mfVRX4pJtuaHpump</t>
        </is>
      </c>
      <c r="B58" t="inlineStr">
        <is>
          <t>LILY</t>
        </is>
      </c>
      <c r="C58" t="n">
        <v>6</v>
      </c>
      <c r="D58" t="n">
        <v>0.281</v>
      </c>
      <c r="E58" t="n">
        <v>-1</v>
      </c>
      <c r="F58" t="n">
        <v>9.57</v>
      </c>
      <c r="G58" t="n">
        <v>9.85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HYPERLINK("https://www.defined.fi/sol/H2iTg4BNiCxcwPkPyUz47WPRGNi9mfVRX4pJtuaHpump?maker=5Yd2ZezSDxN49AmGz1PWfJk3YGcSLNrAHbmGEGrU89cJ","https://www.defined.fi/sol/H2iTg4BNiCxcwPkPyUz47WPRGNi9mfVRX4pJtuaHpump?maker=5Yd2ZezSDxN49AmGz1PWfJk3YGcSLNrAHbmGEGrU89cJ")</f>
        <v/>
      </c>
      <c r="M58">
        <f>HYPERLINK("https://dexscreener.com/solana/H2iTg4BNiCxcwPkPyUz47WPRGNi9mfVRX4pJtuaHpump?maker=5Yd2ZezSDxN49AmGz1PWfJk3YGcSLNrAHbmGEGrU89cJ","https://dexscreener.com/solana/H2iTg4BNiCxcwPkPyUz47WPRGNi9mfVRX4pJtuaHpump?maker=5Yd2ZezSDxN49AmGz1PWfJk3YGcSLNrAHbmGEGrU89cJ")</f>
        <v/>
      </c>
    </row>
    <row r="59">
      <c r="A59" t="inlineStr">
        <is>
          <t>GANGmGApLk9f9vE6A9NyCYBREu7e7b1zkcJY6ECgpump</t>
        </is>
      </c>
      <c r="B59" t="inlineStr">
        <is>
          <t>LILY</t>
        </is>
      </c>
      <c r="C59" t="n">
        <v>6</v>
      </c>
      <c r="D59" t="n">
        <v>-0.029</v>
      </c>
      <c r="E59" t="n">
        <v>-0.01</v>
      </c>
      <c r="F59" t="n">
        <v>1.93</v>
      </c>
      <c r="G59" t="n">
        <v>1.9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HYPERLINK("https://www.defined.fi/sol/GANGmGApLk9f9vE6A9NyCYBREu7e7b1zkcJY6ECgpump?maker=5Yd2ZezSDxN49AmGz1PWfJk3YGcSLNrAHbmGEGrU89cJ","https://www.defined.fi/sol/GANGmGApLk9f9vE6A9NyCYBREu7e7b1zkcJY6ECgpump?maker=5Yd2ZezSDxN49AmGz1PWfJk3YGcSLNrAHbmGEGrU89cJ")</f>
        <v/>
      </c>
      <c r="M59">
        <f>HYPERLINK("https://dexscreener.com/solana/GANGmGApLk9f9vE6A9NyCYBREu7e7b1zkcJY6ECgpump?maker=5Yd2ZezSDxN49AmGz1PWfJk3YGcSLNrAHbmGEGrU89cJ","https://dexscreener.com/solana/GANGmGApLk9f9vE6A9NyCYBREu7e7b1zkcJY6ECgpump?maker=5Yd2ZezSDxN49AmGz1PWfJk3YGcSLNrAHbmGEGrU89cJ")</f>
        <v/>
      </c>
    </row>
    <row r="60">
      <c r="A60" t="inlineStr">
        <is>
          <t>8CB5nCRtcWupRJDxy7R65wvx6cp5Q7eNhMGj46FHpump</t>
        </is>
      </c>
      <c r="B60" t="inlineStr">
        <is>
          <t>Daram</t>
        </is>
      </c>
      <c r="C60" t="n">
        <v>6</v>
      </c>
      <c r="D60" t="n">
        <v>0.643</v>
      </c>
      <c r="E60" t="n">
        <v>0.34</v>
      </c>
      <c r="F60" t="n">
        <v>1.88</v>
      </c>
      <c r="G60" t="n">
        <v>2.52</v>
      </c>
      <c r="H60" t="n">
        <v>2</v>
      </c>
      <c r="I60" t="n">
        <v>2</v>
      </c>
      <c r="J60" t="n">
        <v>-1</v>
      </c>
      <c r="K60" t="n">
        <v>-1</v>
      </c>
      <c r="L60">
        <f>HYPERLINK("https://www.defined.fi/sol/8CB5nCRtcWupRJDxy7R65wvx6cp5Q7eNhMGj46FHpump?maker=5Yd2ZezSDxN49AmGz1PWfJk3YGcSLNrAHbmGEGrU89cJ","https://www.defined.fi/sol/8CB5nCRtcWupRJDxy7R65wvx6cp5Q7eNhMGj46FHpump?maker=5Yd2ZezSDxN49AmGz1PWfJk3YGcSLNrAHbmGEGrU89cJ")</f>
        <v/>
      </c>
      <c r="M60">
        <f>HYPERLINK("https://dexscreener.com/solana/8CB5nCRtcWupRJDxy7R65wvx6cp5Q7eNhMGj46FHpump?maker=5Yd2ZezSDxN49AmGz1PWfJk3YGcSLNrAHbmGEGrU89cJ","https://dexscreener.com/solana/8CB5nCRtcWupRJDxy7R65wvx6cp5Q7eNhMGj46FHpump?maker=5Yd2ZezSDxN49AmGz1PWfJk3YGcSLNrAHbmGEGrU89cJ")</f>
        <v/>
      </c>
    </row>
    <row r="61">
      <c r="A61" t="inlineStr">
        <is>
          <t>Fgyk43X3jo76owkWUdN2zTHsBpncNMPR86Nt5uUgpump</t>
        </is>
      </c>
      <c r="B61" t="inlineStr">
        <is>
          <t>LOA</t>
        </is>
      </c>
      <c r="C61" t="n">
        <v>6</v>
      </c>
      <c r="D61" t="n">
        <v>0.185</v>
      </c>
      <c r="E61" t="n">
        <v>0.19</v>
      </c>
      <c r="F61" t="n">
        <v>0.954</v>
      </c>
      <c r="G61" t="n">
        <v>1.14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HYPERLINK("https://www.defined.fi/sol/Fgyk43X3jo76owkWUdN2zTHsBpncNMPR86Nt5uUgpump?maker=5Yd2ZezSDxN49AmGz1PWfJk3YGcSLNrAHbmGEGrU89cJ","https://www.defined.fi/sol/Fgyk43X3jo76owkWUdN2zTHsBpncNMPR86Nt5uUgpump?maker=5Yd2ZezSDxN49AmGz1PWfJk3YGcSLNrAHbmGEGrU89cJ")</f>
        <v/>
      </c>
      <c r="M61">
        <f>HYPERLINK("https://dexscreener.com/solana/Fgyk43X3jo76owkWUdN2zTHsBpncNMPR86Nt5uUgpump?maker=5Yd2ZezSDxN49AmGz1PWfJk3YGcSLNrAHbmGEGrU89cJ","https://dexscreener.com/solana/Fgyk43X3jo76owkWUdN2zTHsBpncNMPR86Nt5uUgpump?maker=5Yd2ZezSDxN49AmGz1PWfJk3YGcSLNrAHbmGEGrU89cJ")</f>
        <v/>
      </c>
    </row>
    <row r="62">
      <c r="A62" t="inlineStr">
        <is>
          <t>6dABUS4mWQUa9gcNr8dLppTM54x5i6kZjvrJUrudpump</t>
        </is>
      </c>
      <c r="B62" t="inlineStr">
        <is>
          <t>LILY</t>
        </is>
      </c>
      <c r="C62" t="n">
        <v>6</v>
      </c>
      <c r="D62" t="n">
        <v>-0.057</v>
      </c>
      <c r="E62" t="n">
        <v>-1</v>
      </c>
      <c r="F62" t="n">
        <v>0.894</v>
      </c>
      <c r="G62" t="n">
        <v>0.837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HYPERLINK("https://www.defined.fi/sol/6dABUS4mWQUa9gcNr8dLppTM54x5i6kZjvrJUrudpump?maker=5Yd2ZezSDxN49AmGz1PWfJk3YGcSLNrAHbmGEGrU89cJ","https://www.defined.fi/sol/6dABUS4mWQUa9gcNr8dLppTM54x5i6kZjvrJUrudpump?maker=5Yd2ZezSDxN49AmGz1PWfJk3YGcSLNrAHbmGEGrU89cJ")</f>
        <v/>
      </c>
      <c r="M62">
        <f>HYPERLINK("https://dexscreener.com/solana/6dABUS4mWQUa9gcNr8dLppTM54x5i6kZjvrJUrudpump?maker=5Yd2ZezSDxN49AmGz1PWfJk3YGcSLNrAHbmGEGrU89cJ","https://dexscreener.com/solana/6dABUS4mWQUa9gcNr8dLppTM54x5i6kZjvrJUrudpump?maker=5Yd2ZezSDxN49AmGz1PWfJk3YGcSLNrAHbmGEGrU89cJ")</f>
        <v/>
      </c>
    </row>
    <row r="63">
      <c r="A63" t="inlineStr">
        <is>
          <t>CTvCrYueceHsFHKesn9JmGkscKwDs6akBEhVpb1Cpump</t>
        </is>
      </c>
      <c r="B63" t="inlineStr">
        <is>
          <t>Bagmen</t>
        </is>
      </c>
      <c r="C63" t="n">
        <v>6</v>
      </c>
      <c r="D63" t="n">
        <v>27.31</v>
      </c>
      <c r="E63" t="n">
        <v>14</v>
      </c>
      <c r="F63" t="n">
        <v>1.92</v>
      </c>
      <c r="G63" t="n">
        <v>29.23</v>
      </c>
      <c r="H63" t="n">
        <v>1</v>
      </c>
      <c r="I63" t="n">
        <v>3</v>
      </c>
      <c r="J63" t="n">
        <v>-1</v>
      </c>
      <c r="K63" t="n">
        <v>-1</v>
      </c>
      <c r="L63">
        <f>HYPERLINK("https://www.defined.fi/sol/CTvCrYueceHsFHKesn9JmGkscKwDs6akBEhVpb1Cpump?maker=5Yd2ZezSDxN49AmGz1PWfJk3YGcSLNrAHbmGEGrU89cJ","https://www.defined.fi/sol/CTvCrYueceHsFHKesn9JmGkscKwDs6akBEhVpb1Cpump?maker=5Yd2ZezSDxN49AmGz1PWfJk3YGcSLNrAHbmGEGrU89cJ")</f>
        <v/>
      </c>
      <c r="M63">
        <f>HYPERLINK("https://dexscreener.com/solana/CTvCrYueceHsFHKesn9JmGkscKwDs6akBEhVpb1Cpump?maker=5Yd2ZezSDxN49AmGz1PWfJk3YGcSLNrAHbmGEGrU89cJ","https://dexscreener.com/solana/CTvCrYueceHsFHKesn9JmGkscKwDs6akBEhVpb1Cpump?maker=5Yd2ZezSDxN49AmGz1PWfJk3YGcSLNrAHbmGEGrU89cJ")</f>
        <v/>
      </c>
    </row>
    <row r="64">
      <c r="A64" t="inlineStr">
        <is>
          <t>7HESBNQsnwsX7LszaHqZaELmHDeW1uViccwdcEPCpump</t>
        </is>
      </c>
      <c r="B64" t="inlineStr">
        <is>
          <t>99</t>
        </is>
      </c>
      <c r="C64" t="n">
        <v>6</v>
      </c>
      <c r="D64" t="n">
        <v>0.313</v>
      </c>
      <c r="E64" t="n">
        <v>-1</v>
      </c>
      <c r="F64" t="n">
        <v>9.31</v>
      </c>
      <c r="G64" t="n">
        <v>9.619999999999999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HYPERLINK("https://www.defined.fi/sol/7HESBNQsnwsX7LszaHqZaELmHDeW1uViccwdcEPCpump?maker=5Yd2ZezSDxN49AmGz1PWfJk3YGcSLNrAHbmGEGrU89cJ","https://www.defined.fi/sol/7HESBNQsnwsX7LszaHqZaELmHDeW1uViccwdcEPCpump?maker=5Yd2ZezSDxN49AmGz1PWfJk3YGcSLNrAHbmGEGrU89cJ")</f>
        <v/>
      </c>
      <c r="M64">
        <f>HYPERLINK("https://dexscreener.com/solana/7HESBNQsnwsX7LszaHqZaELmHDeW1uViccwdcEPCpump?maker=5Yd2ZezSDxN49AmGz1PWfJk3YGcSLNrAHbmGEGrU89cJ","https://dexscreener.com/solana/7HESBNQsnwsX7LszaHqZaELmHDeW1uViccwdcEPCpump?maker=5Yd2ZezSDxN49AmGz1PWfJk3YGcSLNrAHbmGEGrU89cJ")</f>
        <v/>
      </c>
    </row>
    <row r="65">
      <c r="A65" t="inlineStr">
        <is>
          <t>AWNTfoSkBY9BkT8GBgRCpTaV2Lb2goBypyXYp7icpump</t>
        </is>
      </c>
      <c r="B65" t="inlineStr">
        <is>
          <t>$DUKE</t>
        </is>
      </c>
      <c r="C65" t="n">
        <v>6</v>
      </c>
      <c r="D65" t="n">
        <v>1.25</v>
      </c>
      <c r="E65" t="n">
        <v>0.45</v>
      </c>
      <c r="F65" t="n">
        <v>2.78</v>
      </c>
      <c r="G65" t="n">
        <v>4.02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HYPERLINK("https://www.defined.fi/sol/AWNTfoSkBY9BkT8GBgRCpTaV2Lb2goBypyXYp7icpump?maker=5Yd2ZezSDxN49AmGz1PWfJk3YGcSLNrAHbmGEGrU89cJ","https://www.defined.fi/sol/AWNTfoSkBY9BkT8GBgRCpTaV2Lb2goBypyXYp7icpump?maker=5Yd2ZezSDxN49AmGz1PWfJk3YGcSLNrAHbmGEGrU89cJ")</f>
        <v/>
      </c>
      <c r="M65">
        <f>HYPERLINK("https://dexscreener.com/solana/AWNTfoSkBY9BkT8GBgRCpTaV2Lb2goBypyXYp7icpump?maker=5Yd2ZezSDxN49AmGz1PWfJk3YGcSLNrAHbmGEGrU89cJ","https://dexscreener.com/solana/AWNTfoSkBY9BkT8GBgRCpTaV2Lb2goBypyXYp7icpump?maker=5Yd2ZezSDxN49AmGz1PWfJk3YGcSLNrAHbmGEGrU89cJ")</f>
        <v/>
      </c>
    </row>
    <row r="66">
      <c r="A66" t="inlineStr">
        <is>
          <t>Frcts3opJiyAENUDiGvdzVsd8kL4Ym9kwuez2wP8pump</t>
        </is>
      </c>
      <c r="B66" t="inlineStr">
        <is>
          <t>NOBIKO</t>
        </is>
      </c>
      <c r="C66" t="n">
        <v>6</v>
      </c>
      <c r="D66" t="n">
        <v>0.8080000000000001</v>
      </c>
      <c r="E66" t="n">
        <v>0.29</v>
      </c>
      <c r="F66" t="n">
        <v>2.75</v>
      </c>
      <c r="G66" t="n">
        <v>3.56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HYPERLINK("https://www.defined.fi/sol/Frcts3opJiyAENUDiGvdzVsd8kL4Ym9kwuez2wP8pump?maker=5Yd2ZezSDxN49AmGz1PWfJk3YGcSLNrAHbmGEGrU89cJ","https://www.defined.fi/sol/Frcts3opJiyAENUDiGvdzVsd8kL4Ym9kwuez2wP8pump?maker=5Yd2ZezSDxN49AmGz1PWfJk3YGcSLNrAHbmGEGrU89cJ")</f>
        <v/>
      </c>
      <c r="M66">
        <f>HYPERLINK("https://dexscreener.com/solana/Frcts3opJiyAENUDiGvdzVsd8kL4Ym9kwuez2wP8pump?maker=5Yd2ZezSDxN49AmGz1PWfJk3YGcSLNrAHbmGEGrU89cJ","https://dexscreener.com/solana/Frcts3opJiyAENUDiGvdzVsd8kL4Ym9kwuez2wP8pump?maker=5Yd2ZezSDxN49AmGz1PWfJk3YGcSLNrAHbmGEGrU89cJ")</f>
        <v/>
      </c>
    </row>
    <row r="67">
      <c r="A67" t="inlineStr">
        <is>
          <t>9RZUdjs44oDpHgywGVTvDAtGjwYj32RrNJfh8dbpump</t>
        </is>
      </c>
      <c r="B67" t="inlineStr">
        <is>
          <t>CINNAMON</t>
        </is>
      </c>
      <c r="C67" t="n">
        <v>6</v>
      </c>
      <c r="D67" t="n">
        <v>-0.107</v>
      </c>
      <c r="E67" t="n">
        <v>-0.04</v>
      </c>
      <c r="F67" t="n">
        <v>2.74</v>
      </c>
      <c r="G67" t="n">
        <v>2.63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HYPERLINK("https://www.defined.fi/sol/9RZUdjs44oDpHgywGVTvDAtGjwYj32RrNJfh8dbpump?maker=5Yd2ZezSDxN49AmGz1PWfJk3YGcSLNrAHbmGEGrU89cJ","https://www.defined.fi/sol/9RZUdjs44oDpHgywGVTvDAtGjwYj32RrNJfh8dbpump?maker=5Yd2ZezSDxN49AmGz1PWfJk3YGcSLNrAHbmGEGrU89cJ")</f>
        <v/>
      </c>
      <c r="M67">
        <f>HYPERLINK("https://dexscreener.com/solana/9RZUdjs44oDpHgywGVTvDAtGjwYj32RrNJfh8dbpump?maker=5Yd2ZezSDxN49AmGz1PWfJk3YGcSLNrAHbmGEGrU89cJ","https://dexscreener.com/solana/9RZUdjs44oDpHgywGVTvDAtGjwYj32RrNJfh8dbpump?maker=5Yd2ZezSDxN49AmGz1PWfJk3YGcSLNrAHbmGEGrU89cJ")</f>
        <v/>
      </c>
    </row>
    <row r="68">
      <c r="A68" t="inlineStr">
        <is>
          <t>4cZFX2ynNSMnMRjdJ3RkuX5gE4oMSUtJphY7jpbrB8BQ</t>
        </is>
      </c>
      <c r="B68" t="inlineStr">
        <is>
          <t>MARIO</t>
        </is>
      </c>
      <c r="C68" t="n">
        <v>6</v>
      </c>
      <c r="D68" t="n">
        <v>0.788</v>
      </c>
      <c r="E68" t="n">
        <v>-1</v>
      </c>
      <c r="F68" t="n">
        <v>0.916</v>
      </c>
      <c r="G68" t="n">
        <v>1.7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HYPERLINK("https://www.defined.fi/sol/4cZFX2ynNSMnMRjdJ3RkuX5gE4oMSUtJphY7jpbrB8BQ?maker=5Yd2ZezSDxN49AmGz1PWfJk3YGcSLNrAHbmGEGrU89cJ","https://www.defined.fi/sol/4cZFX2ynNSMnMRjdJ3RkuX5gE4oMSUtJphY7jpbrB8BQ?maker=5Yd2ZezSDxN49AmGz1PWfJk3YGcSLNrAHbmGEGrU89cJ")</f>
        <v/>
      </c>
      <c r="M68">
        <f>HYPERLINK("https://dexscreener.com/solana/4cZFX2ynNSMnMRjdJ3RkuX5gE4oMSUtJphY7jpbrB8BQ?maker=5Yd2ZezSDxN49AmGz1PWfJk3YGcSLNrAHbmGEGrU89cJ","https://dexscreener.com/solana/4cZFX2ynNSMnMRjdJ3RkuX5gE4oMSUtJphY7jpbrB8BQ?maker=5Yd2ZezSDxN49AmGz1PWfJk3YGcSLNrAHbmGEGrU89cJ")</f>
        <v/>
      </c>
    </row>
    <row r="69">
      <c r="A69" t="inlineStr">
        <is>
          <t>3GbfH7jzzxSb6MR8pPGYSpfEov91tAgMr4Jf1Qwppump</t>
        </is>
      </c>
      <c r="B69" t="inlineStr">
        <is>
          <t>JONHI</t>
        </is>
      </c>
      <c r="C69" t="n">
        <v>6</v>
      </c>
      <c r="D69" t="n">
        <v>2.36</v>
      </c>
      <c r="E69" t="n">
        <v>0.84</v>
      </c>
      <c r="F69" t="n">
        <v>2.8</v>
      </c>
      <c r="G69" t="n">
        <v>5.16</v>
      </c>
      <c r="H69" t="n">
        <v>4</v>
      </c>
      <c r="I69" t="n">
        <v>3</v>
      </c>
      <c r="J69" t="n">
        <v>-1</v>
      </c>
      <c r="K69" t="n">
        <v>-1</v>
      </c>
      <c r="L69">
        <f>HYPERLINK("https://www.defined.fi/sol/3GbfH7jzzxSb6MR8pPGYSpfEov91tAgMr4Jf1Qwppump?maker=5Yd2ZezSDxN49AmGz1PWfJk3YGcSLNrAHbmGEGrU89cJ","https://www.defined.fi/sol/3GbfH7jzzxSb6MR8pPGYSpfEov91tAgMr4Jf1Qwppump?maker=5Yd2ZezSDxN49AmGz1PWfJk3YGcSLNrAHbmGEGrU89cJ")</f>
        <v/>
      </c>
      <c r="M69">
        <f>HYPERLINK("https://dexscreener.com/solana/3GbfH7jzzxSb6MR8pPGYSpfEov91tAgMr4Jf1Qwppump?maker=5Yd2ZezSDxN49AmGz1PWfJk3YGcSLNrAHbmGEGrU89cJ","https://dexscreener.com/solana/3GbfH7jzzxSb6MR8pPGYSpfEov91tAgMr4Jf1Qwppump?maker=5Yd2ZezSDxN49AmGz1PWfJk3YGcSLNrAHbmGEGrU89cJ")</f>
        <v/>
      </c>
    </row>
    <row r="70">
      <c r="A70" t="inlineStr">
        <is>
          <t>9BwuJDuVaUxVK1dza1BQzChkYqCUE9qToDFfH4bppump</t>
        </is>
      </c>
      <c r="B70" t="inlineStr">
        <is>
          <t>Nobel</t>
        </is>
      </c>
      <c r="C70" t="n">
        <v>6</v>
      </c>
      <c r="D70" t="n">
        <v>1.38</v>
      </c>
      <c r="E70" t="n">
        <v>0.5</v>
      </c>
      <c r="F70" t="n">
        <v>2.78</v>
      </c>
      <c r="G70" t="n">
        <v>4.16</v>
      </c>
      <c r="H70" t="n">
        <v>2</v>
      </c>
      <c r="I70" t="n">
        <v>1</v>
      </c>
      <c r="J70" t="n">
        <v>-1</v>
      </c>
      <c r="K70" t="n">
        <v>-1</v>
      </c>
      <c r="L70">
        <f>HYPERLINK("https://www.defined.fi/sol/9BwuJDuVaUxVK1dza1BQzChkYqCUE9qToDFfH4bppump?maker=5Yd2ZezSDxN49AmGz1PWfJk3YGcSLNrAHbmGEGrU89cJ","https://www.defined.fi/sol/9BwuJDuVaUxVK1dza1BQzChkYqCUE9qToDFfH4bppump?maker=5Yd2ZezSDxN49AmGz1PWfJk3YGcSLNrAHbmGEGrU89cJ")</f>
        <v/>
      </c>
      <c r="M70">
        <f>HYPERLINK("https://dexscreener.com/solana/9BwuJDuVaUxVK1dza1BQzChkYqCUE9qToDFfH4bppump?maker=5Yd2ZezSDxN49AmGz1PWfJk3YGcSLNrAHbmGEGrU89cJ","https://dexscreener.com/solana/9BwuJDuVaUxVK1dza1BQzChkYqCUE9qToDFfH4bppump?maker=5Yd2ZezSDxN49AmGz1PWfJk3YGcSLNrAHbmGEGrU89cJ")</f>
        <v/>
      </c>
    </row>
    <row r="71">
      <c r="A71" t="inlineStr">
        <is>
          <t>AFVZaTbAW9ZQpoRxsJjiFsFXZUQBbVt7j9wLZqdupump</t>
        </is>
      </c>
      <c r="B71" t="inlineStr">
        <is>
          <t>WOLF</t>
        </is>
      </c>
      <c r="C71" t="n">
        <v>6</v>
      </c>
      <c r="D71" t="n">
        <v>1.01</v>
      </c>
      <c r="E71" t="n">
        <v>1.09</v>
      </c>
      <c r="F71" t="n">
        <v>0.924</v>
      </c>
      <c r="G71" t="n">
        <v>1.93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HYPERLINK("https://www.defined.fi/sol/AFVZaTbAW9ZQpoRxsJjiFsFXZUQBbVt7j9wLZqdupump?maker=5Yd2ZezSDxN49AmGz1PWfJk3YGcSLNrAHbmGEGrU89cJ","https://www.defined.fi/sol/AFVZaTbAW9ZQpoRxsJjiFsFXZUQBbVt7j9wLZqdupump?maker=5Yd2ZezSDxN49AmGz1PWfJk3YGcSLNrAHbmGEGrU89cJ")</f>
        <v/>
      </c>
      <c r="M71">
        <f>HYPERLINK("https://dexscreener.com/solana/AFVZaTbAW9ZQpoRxsJjiFsFXZUQBbVt7j9wLZqdupump?maker=5Yd2ZezSDxN49AmGz1PWfJk3YGcSLNrAHbmGEGrU89cJ","https://dexscreener.com/solana/AFVZaTbAW9ZQpoRxsJjiFsFXZUQBbVt7j9wLZqdupump?maker=5Yd2ZezSDxN49AmGz1PWfJk3YGcSLNrAHbmGEGrU89cJ")</f>
        <v/>
      </c>
    </row>
    <row r="72">
      <c r="A72" t="inlineStr">
        <is>
          <t>CZSWF1HQjtwNajpjeV5VxAezMn3G1QkWZ1prZ4JG7rwJ</t>
        </is>
      </c>
      <c r="B72" t="inlineStr">
        <is>
          <t>JOINT</t>
        </is>
      </c>
      <c r="C72" t="n">
        <v>7</v>
      </c>
      <c r="D72" t="n">
        <v>0.34</v>
      </c>
      <c r="E72" t="n">
        <v>-1</v>
      </c>
      <c r="F72" t="n">
        <v>0.924</v>
      </c>
      <c r="G72" t="n">
        <v>1.26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HYPERLINK("https://www.defined.fi/sol/CZSWF1HQjtwNajpjeV5VxAezMn3G1QkWZ1prZ4JG7rwJ?maker=5Yd2ZezSDxN49AmGz1PWfJk3YGcSLNrAHbmGEGrU89cJ","https://www.defined.fi/sol/CZSWF1HQjtwNajpjeV5VxAezMn3G1QkWZ1prZ4JG7rwJ?maker=5Yd2ZezSDxN49AmGz1PWfJk3YGcSLNrAHbmGEGrU89cJ")</f>
        <v/>
      </c>
      <c r="M72">
        <f>HYPERLINK("https://dexscreener.com/solana/CZSWF1HQjtwNajpjeV5VxAezMn3G1QkWZ1prZ4JG7rwJ?maker=5Yd2ZezSDxN49AmGz1PWfJk3YGcSLNrAHbmGEGrU89cJ","https://dexscreener.com/solana/CZSWF1HQjtwNajpjeV5VxAezMn3G1QkWZ1prZ4JG7rwJ?maker=5Yd2ZezSDxN49AmGz1PWfJk3YGcSLNrAHbmGEGrU89cJ")</f>
        <v/>
      </c>
    </row>
    <row r="73">
      <c r="A73" t="inlineStr">
        <is>
          <t>nrgNFa1qN7aem4Hxoa3eXfmV7L2dxZjbmidyWWypump</t>
        </is>
      </c>
      <c r="B73" t="inlineStr">
        <is>
          <t>Starship</t>
        </is>
      </c>
      <c r="C73" t="n">
        <v>7</v>
      </c>
      <c r="D73" t="n">
        <v>0.339</v>
      </c>
      <c r="E73" t="n">
        <v>-1</v>
      </c>
      <c r="F73" t="n">
        <v>0.46</v>
      </c>
      <c r="G73" t="n">
        <v>0.798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HYPERLINK("https://www.defined.fi/sol/nrgNFa1qN7aem4Hxoa3eXfmV7L2dxZjbmidyWWypump?maker=5Yd2ZezSDxN49AmGz1PWfJk3YGcSLNrAHbmGEGrU89cJ","https://www.defined.fi/sol/nrgNFa1qN7aem4Hxoa3eXfmV7L2dxZjbmidyWWypump?maker=5Yd2ZezSDxN49AmGz1PWfJk3YGcSLNrAHbmGEGrU89cJ")</f>
        <v/>
      </c>
      <c r="M73">
        <f>HYPERLINK("https://dexscreener.com/solana/nrgNFa1qN7aem4Hxoa3eXfmV7L2dxZjbmidyWWypump?maker=5Yd2ZezSDxN49AmGz1PWfJk3YGcSLNrAHbmGEGrU89cJ","https://dexscreener.com/solana/nrgNFa1qN7aem4Hxoa3eXfmV7L2dxZjbmidyWWypump?maker=5Yd2ZezSDxN49AmGz1PWfJk3YGcSLNrAHbmGEGrU89cJ")</f>
        <v/>
      </c>
    </row>
    <row r="74">
      <c r="A74" t="inlineStr">
        <is>
          <t>7NxiDiG1EQepyfUrBgjf6FVY6TNZXi7r5exExGyppump</t>
        </is>
      </c>
      <c r="B74" t="inlineStr">
        <is>
          <t>president</t>
        </is>
      </c>
      <c r="C74" t="n">
        <v>7</v>
      </c>
      <c r="D74" t="n">
        <v>-1.87</v>
      </c>
      <c r="E74" t="n">
        <v>-0.68</v>
      </c>
      <c r="F74" t="n">
        <v>2.77</v>
      </c>
      <c r="G74" t="n">
        <v>0.897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HYPERLINK("https://www.defined.fi/sol/7NxiDiG1EQepyfUrBgjf6FVY6TNZXi7r5exExGyppump?maker=5Yd2ZezSDxN49AmGz1PWfJk3YGcSLNrAHbmGEGrU89cJ","https://www.defined.fi/sol/7NxiDiG1EQepyfUrBgjf6FVY6TNZXi7r5exExGyppump?maker=5Yd2ZezSDxN49AmGz1PWfJk3YGcSLNrAHbmGEGrU89cJ")</f>
        <v/>
      </c>
      <c r="M74">
        <f>HYPERLINK("https://dexscreener.com/solana/7NxiDiG1EQepyfUrBgjf6FVY6TNZXi7r5exExGyppump?maker=5Yd2ZezSDxN49AmGz1PWfJk3YGcSLNrAHbmGEGrU89cJ","https://dexscreener.com/solana/7NxiDiG1EQepyfUrBgjf6FVY6TNZXi7r5exExGyppump?maker=5Yd2ZezSDxN49AmGz1PWfJk3YGcSLNrAHbmGEGrU89cJ")</f>
        <v/>
      </c>
    </row>
    <row r="75">
      <c r="A75" t="inlineStr">
        <is>
          <t>8pPNtw6GrpPfFuJyf4TY484VmYjt4zwyysBRgc9wpump</t>
        </is>
      </c>
      <c r="B75" t="inlineStr">
        <is>
          <t>GOOMBA</t>
        </is>
      </c>
      <c r="C75" t="n">
        <v>7</v>
      </c>
      <c r="D75" t="n">
        <v>19.76</v>
      </c>
      <c r="E75" t="n">
        <v>10</v>
      </c>
      <c r="F75" t="n">
        <v>1.84</v>
      </c>
      <c r="G75" t="n">
        <v>21.6</v>
      </c>
      <c r="H75" t="n">
        <v>2</v>
      </c>
      <c r="I75" t="n">
        <v>2</v>
      </c>
      <c r="J75" t="n">
        <v>-1</v>
      </c>
      <c r="K75" t="n">
        <v>-1</v>
      </c>
      <c r="L75">
        <f>HYPERLINK("https://www.defined.fi/sol/8pPNtw6GrpPfFuJyf4TY484VmYjt4zwyysBRgc9wpump?maker=5Yd2ZezSDxN49AmGz1PWfJk3YGcSLNrAHbmGEGrU89cJ","https://www.defined.fi/sol/8pPNtw6GrpPfFuJyf4TY484VmYjt4zwyysBRgc9wpump?maker=5Yd2ZezSDxN49AmGz1PWfJk3YGcSLNrAHbmGEGrU89cJ")</f>
        <v/>
      </c>
      <c r="M75">
        <f>HYPERLINK("https://dexscreener.com/solana/8pPNtw6GrpPfFuJyf4TY484VmYjt4zwyysBRgc9wpump?maker=5Yd2ZezSDxN49AmGz1PWfJk3YGcSLNrAHbmGEGrU89cJ","https://dexscreener.com/solana/8pPNtw6GrpPfFuJyf4TY484VmYjt4zwyysBRgc9wpump?maker=5Yd2ZezSDxN49AmGz1PWfJk3YGcSLNrAHbmGEGrU89cJ")</f>
        <v/>
      </c>
    </row>
    <row r="76">
      <c r="A76" t="inlineStr">
        <is>
          <t>CJMf7oczz5e7xnDCs8Q1NpjZ6BCKdC9YZgZGRFdcpump</t>
        </is>
      </c>
      <c r="B76" t="inlineStr">
        <is>
          <t>DOG</t>
        </is>
      </c>
      <c r="C76" t="n">
        <v>7</v>
      </c>
      <c r="D76" t="n">
        <v>0</v>
      </c>
      <c r="E76" t="n">
        <v>-1</v>
      </c>
      <c r="F76" t="n">
        <v>0.919</v>
      </c>
      <c r="G76" t="n">
        <v>0.918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HYPERLINK("https://www.defined.fi/sol/CJMf7oczz5e7xnDCs8Q1NpjZ6BCKdC9YZgZGRFdcpump?maker=5Yd2ZezSDxN49AmGz1PWfJk3YGcSLNrAHbmGEGrU89cJ","https://www.defined.fi/sol/CJMf7oczz5e7xnDCs8Q1NpjZ6BCKdC9YZgZGRFdcpump?maker=5Yd2ZezSDxN49AmGz1PWfJk3YGcSLNrAHbmGEGrU89cJ")</f>
        <v/>
      </c>
      <c r="M76">
        <f>HYPERLINK("https://dexscreener.com/solana/CJMf7oczz5e7xnDCs8Q1NpjZ6BCKdC9YZgZGRFdcpump?maker=5Yd2ZezSDxN49AmGz1PWfJk3YGcSLNrAHbmGEGrU89cJ","https://dexscreener.com/solana/CJMf7oczz5e7xnDCs8Q1NpjZ6BCKdC9YZgZGRFdcpump?maker=5Yd2ZezSDxN49AmGz1PWfJk3YGcSLNrAHbmGEGrU89cJ")</f>
        <v/>
      </c>
    </row>
    <row r="77">
      <c r="A77" t="inlineStr">
        <is>
          <t>CrRojj6pu6kzweSFq6zgWLsav5v7XDs9HNbgPwewptTr</t>
        </is>
      </c>
      <c r="B77" t="inlineStr">
        <is>
          <t>01000010</t>
        </is>
      </c>
      <c r="C77" t="n">
        <v>7</v>
      </c>
      <c r="D77" t="n">
        <v>0.303</v>
      </c>
      <c r="E77" t="n">
        <v>-1</v>
      </c>
      <c r="F77" t="n">
        <v>0.759</v>
      </c>
      <c r="G77" t="n">
        <v>1.06</v>
      </c>
      <c r="H77" t="n">
        <v>1</v>
      </c>
      <c r="I77" t="n">
        <v>2</v>
      </c>
      <c r="J77" t="n">
        <v>-1</v>
      </c>
      <c r="K77" t="n">
        <v>-1</v>
      </c>
      <c r="L77">
        <f>HYPERLINK("https://www.defined.fi/sol/CrRojj6pu6kzweSFq6zgWLsav5v7XDs9HNbgPwewptTr?maker=5Yd2ZezSDxN49AmGz1PWfJk3YGcSLNrAHbmGEGrU89cJ","https://www.defined.fi/sol/CrRojj6pu6kzweSFq6zgWLsav5v7XDs9HNbgPwewptTr?maker=5Yd2ZezSDxN49AmGz1PWfJk3YGcSLNrAHbmGEGrU89cJ")</f>
        <v/>
      </c>
      <c r="M77">
        <f>HYPERLINK("https://dexscreener.com/solana/CrRojj6pu6kzweSFq6zgWLsav5v7XDs9HNbgPwewptTr?maker=5Yd2ZezSDxN49AmGz1PWfJk3YGcSLNrAHbmGEGrU89cJ","https://dexscreener.com/solana/CrRojj6pu6kzweSFq6zgWLsav5v7XDs9HNbgPwewptTr?maker=5Yd2ZezSDxN49AmGz1PWfJk3YGcSLNrAHbmGEGrU89cJ")</f>
        <v/>
      </c>
    </row>
    <row r="78">
      <c r="A78" t="inlineStr">
        <is>
          <t>JDXMXgE4zUkvMt1ivAxMfgLgFkR3othcvBbwJnJ4pump</t>
        </is>
      </c>
      <c r="B78" t="inlineStr">
        <is>
          <t>DICTATOR</t>
        </is>
      </c>
      <c r="C78" t="n">
        <v>7</v>
      </c>
      <c r="D78" t="n">
        <v>1.15</v>
      </c>
      <c r="E78" t="n">
        <v>1.25</v>
      </c>
      <c r="F78" t="n">
        <v>0.925</v>
      </c>
      <c r="G78" t="n">
        <v>2.08</v>
      </c>
      <c r="H78" t="n">
        <v>1</v>
      </c>
      <c r="I78" t="n">
        <v>2</v>
      </c>
      <c r="J78" t="n">
        <v>-1</v>
      </c>
      <c r="K78" t="n">
        <v>-1</v>
      </c>
      <c r="L78">
        <f>HYPERLINK("https://www.defined.fi/sol/JDXMXgE4zUkvMt1ivAxMfgLgFkR3othcvBbwJnJ4pump?maker=5Yd2ZezSDxN49AmGz1PWfJk3YGcSLNrAHbmGEGrU89cJ","https://www.defined.fi/sol/JDXMXgE4zUkvMt1ivAxMfgLgFkR3othcvBbwJnJ4pump?maker=5Yd2ZezSDxN49AmGz1PWfJk3YGcSLNrAHbmGEGrU89cJ")</f>
        <v/>
      </c>
      <c r="M78">
        <f>HYPERLINK("https://dexscreener.com/solana/JDXMXgE4zUkvMt1ivAxMfgLgFkR3othcvBbwJnJ4pump?maker=5Yd2ZezSDxN49AmGz1PWfJk3YGcSLNrAHbmGEGrU89cJ","https://dexscreener.com/solana/JDXMXgE4zUkvMt1ivAxMfgLgFkR3othcvBbwJnJ4pump?maker=5Yd2ZezSDxN49AmGz1PWfJk3YGcSLNrAHbmGEGrU89cJ")</f>
        <v/>
      </c>
    </row>
    <row r="79">
      <c r="A79" t="inlineStr">
        <is>
          <t>4L2wDebC7MkvAY1pMgswAcaMtVD6NeDW427JB2QUpump</t>
        </is>
      </c>
      <c r="B79" t="inlineStr">
        <is>
          <t>minions</t>
        </is>
      </c>
      <c r="C79" t="n">
        <v>8</v>
      </c>
      <c r="D79" t="n">
        <v>-0.293</v>
      </c>
      <c r="E79" t="n">
        <v>-1</v>
      </c>
      <c r="F79" t="n">
        <v>1.98</v>
      </c>
      <c r="G79" t="n">
        <v>1.69</v>
      </c>
      <c r="H79" t="n">
        <v>2</v>
      </c>
      <c r="I79" t="n">
        <v>2</v>
      </c>
      <c r="J79" t="n">
        <v>-1</v>
      </c>
      <c r="K79" t="n">
        <v>-1</v>
      </c>
      <c r="L79">
        <f>HYPERLINK("https://www.defined.fi/sol/4L2wDebC7MkvAY1pMgswAcaMtVD6NeDW427JB2QUpump?maker=5Yd2ZezSDxN49AmGz1PWfJk3YGcSLNrAHbmGEGrU89cJ","https://www.defined.fi/sol/4L2wDebC7MkvAY1pMgswAcaMtVD6NeDW427JB2QUpump?maker=5Yd2ZezSDxN49AmGz1PWfJk3YGcSLNrAHbmGEGrU89cJ")</f>
        <v/>
      </c>
      <c r="M79">
        <f>HYPERLINK("https://dexscreener.com/solana/4L2wDebC7MkvAY1pMgswAcaMtVD6NeDW427JB2QUpump?maker=5Yd2ZezSDxN49AmGz1PWfJk3YGcSLNrAHbmGEGrU89cJ","https://dexscreener.com/solana/4L2wDebC7MkvAY1pMgswAcaMtVD6NeDW427JB2QUpump?maker=5Yd2ZezSDxN49AmGz1PWfJk3YGcSLNrAHbmGEGrU89cJ")</f>
        <v/>
      </c>
    </row>
    <row r="80">
      <c r="A80" t="inlineStr">
        <is>
          <t>HqPLzTWwXYZiXqDk1FLUWkDG8zH5HJk6kxkiaSaKjx51</t>
        </is>
      </c>
      <c r="B80" t="inlineStr">
        <is>
          <t>STEPH</t>
        </is>
      </c>
      <c r="C80" t="n">
        <v>8</v>
      </c>
      <c r="D80" t="n">
        <v>1.22</v>
      </c>
      <c r="E80" t="n">
        <v>0.66</v>
      </c>
      <c r="F80" t="n">
        <v>1.84</v>
      </c>
      <c r="G80" t="n">
        <v>3.06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HYPERLINK("https://www.defined.fi/sol/HqPLzTWwXYZiXqDk1FLUWkDG8zH5HJk6kxkiaSaKjx51?maker=5Yd2ZezSDxN49AmGz1PWfJk3YGcSLNrAHbmGEGrU89cJ","https://www.defined.fi/sol/HqPLzTWwXYZiXqDk1FLUWkDG8zH5HJk6kxkiaSaKjx51?maker=5Yd2ZezSDxN49AmGz1PWfJk3YGcSLNrAHbmGEGrU89cJ")</f>
        <v/>
      </c>
      <c r="M80">
        <f>HYPERLINK("https://dexscreener.com/solana/HqPLzTWwXYZiXqDk1FLUWkDG8zH5HJk6kxkiaSaKjx51?maker=5Yd2ZezSDxN49AmGz1PWfJk3YGcSLNrAHbmGEGrU89cJ","https://dexscreener.com/solana/HqPLzTWwXYZiXqDk1FLUWkDG8zH5HJk6kxkiaSaKjx51?maker=5Yd2ZezSDxN49AmGz1PWfJk3YGcSLNrAHbmGEGrU89cJ")</f>
        <v/>
      </c>
    </row>
    <row r="81">
      <c r="A81" t="inlineStr">
        <is>
          <t>DoyVgrZbkAVMbTVGqa9mFNgjThsr337vxjFtEDWQibN7</t>
        </is>
      </c>
      <c r="B81" t="inlineStr">
        <is>
          <t>CNN</t>
        </is>
      </c>
      <c r="C81" t="n">
        <v>8</v>
      </c>
      <c r="D81" t="n">
        <v>-0.205</v>
      </c>
      <c r="E81" t="n">
        <v>-0.06</v>
      </c>
      <c r="F81" t="n">
        <v>3.67</v>
      </c>
      <c r="G81" t="n">
        <v>3.47</v>
      </c>
      <c r="H81" t="n">
        <v>2</v>
      </c>
      <c r="I81" t="n">
        <v>2</v>
      </c>
      <c r="J81" t="n">
        <v>-1</v>
      </c>
      <c r="K81" t="n">
        <v>-1</v>
      </c>
      <c r="L81">
        <f>HYPERLINK("https://www.defined.fi/sol/DoyVgrZbkAVMbTVGqa9mFNgjThsr337vxjFtEDWQibN7?maker=5Yd2ZezSDxN49AmGz1PWfJk3YGcSLNrAHbmGEGrU89cJ","https://www.defined.fi/sol/DoyVgrZbkAVMbTVGqa9mFNgjThsr337vxjFtEDWQibN7?maker=5Yd2ZezSDxN49AmGz1PWfJk3YGcSLNrAHbmGEGrU89cJ")</f>
        <v/>
      </c>
      <c r="M81">
        <f>HYPERLINK("https://dexscreener.com/solana/DoyVgrZbkAVMbTVGqa9mFNgjThsr337vxjFtEDWQibN7?maker=5Yd2ZezSDxN49AmGz1PWfJk3YGcSLNrAHbmGEGrU89cJ","https://dexscreener.com/solana/DoyVgrZbkAVMbTVGqa9mFNgjThsr337vxjFtEDWQibN7?maker=5Yd2ZezSDxN49AmGz1PWfJk3YGcSLNrAHbmGEGrU89cJ")</f>
        <v/>
      </c>
    </row>
    <row r="82">
      <c r="A82" t="inlineStr">
        <is>
          <t>7kBJzbScyVfQuKiBtzFKQePLDfWiTLkGGdNKpVGcpump</t>
        </is>
      </c>
      <c r="B82" t="inlineStr">
        <is>
          <t>tog</t>
        </is>
      </c>
      <c r="C82" t="n">
        <v>8</v>
      </c>
      <c r="D82" t="n">
        <v>1.17</v>
      </c>
      <c r="E82" t="n">
        <v>0.43</v>
      </c>
      <c r="F82" t="n">
        <v>2.75</v>
      </c>
      <c r="G82" t="n">
        <v>3.92</v>
      </c>
      <c r="H82" t="n">
        <v>2</v>
      </c>
      <c r="I82" t="n">
        <v>2</v>
      </c>
      <c r="J82" t="n">
        <v>-1</v>
      </c>
      <c r="K82" t="n">
        <v>-1</v>
      </c>
      <c r="L82">
        <f>HYPERLINK("https://www.defined.fi/sol/7kBJzbScyVfQuKiBtzFKQePLDfWiTLkGGdNKpVGcpump?maker=5Yd2ZezSDxN49AmGz1PWfJk3YGcSLNrAHbmGEGrU89cJ","https://www.defined.fi/sol/7kBJzbScyVfQuKiBtzFKQePLDfWiTLkGGdNKpVGcpump?maker=5Yd2ZezSDxN49AmGz1PWfJk3YGcSLNrAHbmGEGrU89cJ")</f>
        <v/>
      </c>
      <c r="M82">
        <f>HYPERLINK("https://dexscreener.com/solana/7kBJzbScyVfQuKiBtzFKQePLDfWiTLkGGdNKpVGcpump?maker=5Yd2ZezSDxN49AmGz1PWfJk3YGcSLNrAHbmGEGrU89cJ","https://dexscreener.com/solana/7kBJzbScyVfQuKiBtzFKQePLDfWiTLkGGdNKpVGcpump?maker=5Yd2ZezSDxN49AmGz1PWfJk3YGcSLNrAHbmGEGrU89cJ")</f>
        <v/>
      </c>
    </row>
    <row r="83">
      <c r="A83" t="inlineStr">
        <is>
          <t>GAE6eaM8fKhQQUJVUpFLLQyjTCKUMnE5nXiwFfUYpump</t>
        </is>
      </c>
      <c r="B83" t="inlineStr">
        <is>
          <t>unknown_GAE6</t>
        </is>
      </c>
      <c r="C83" t="n">
        <v>8</v>
      </c>
      <c r="D83" t="n">
        <v>0.061</v>
      </c>
      <c r="E83" t="n">
        <v>0.02</v>
      </c>
      <c r="F83" t="n">
        <v>3.66</v>
      </c>
      <c r="G83" t="n">
        <v>3.72</v>
      </c>
      <c r="H83" t="n">
        <v>4</v>
      </c>
      <c r="I83" t="n">
        <v>4</v>
      </c>
      <c r="J83" t="n">
        <v>-1</v>
      </c>
      <c r="K83" t="n">
        <v>-1</v>
      </c>
      <c r="L83">
        <f>HYPERLINK("https://www.defined.fi/sol/GAE6eaM8fKhQQUJVUpFLLQyjTCKUMnE5nXiwFfUYpump?maker=5Yd2ZezSDxN49AmGz1PWfJk3YGcSLNrAHbmGEGrU89cJ","https://www.defined.fi/sol/GAE6eaM8fKhQQUJVUpFLLQyjTCKUMnE5nXiwFfUYpump?maker=5Yd2ZezSDxN49AmGz1PWfJk3YGcSLNrAHbmGEGrU89cJ")</f>
        <v/>
      </c>
      <c r="M83">
        <f>HYPERLINK("https://dexscreener.com/solana/GAE6eaM8fKhQQUJVUpFLLQyjTCKUMnE5nXiwFfUYpump?maker=5Yd2ZezSDxN49AmGz1PWfJk3YGcSLNrAHbmGEGrU89cJ","https://dexscreener.com/solana/GAE6eaM8fKhQQUJVUpFLLQyjTCKUMnE5nXiwFfUYpump?maker=5Yd2ZezSDxN49AmGz1PWfJk3YGcSLNrAHbmGEGrU89cJ")</f>
        <v/>
      </c>
    </row>
    <row r="84">
      <c r="A84" t="inlineStr">
        <is>
          <t>7PqecTMZPMWigB5413aSbZy14geMdsnfgsmjfViLSXnt</t>
        </is>
      </c>
      <c r="B84" t="inlineStr">
        <is>
          <t>GM</t>
        </is>
      </c>
      <c r="C84" t="n">
        <v>8</v>
      </c>
      <c r="D84" t="n">
        <v>0.378</v>
      </c>
      <c r="E84" t="n">
        <v>0.21</v>
      </c>
      <c r="F84" t="n">
        <v>1.83</v>
      </c>
      <c r="G84" t="n">
        <v>2.21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HYPERLINK("https://www.defined.fi/sol/7PqecTMZPMWigB5413aSbZy14geMdsnfgsmjfViLSXnt?maker=5Yd2ZezSDxN49AmGz1PWfJk3YGcSLNrAHbmGEGrU89cJ","https://www.defined.fi/sol/7PqecTMZPMWigB5413aSbZy14geMdsnfgsmjfViLSXnt?maker=5Yd2ZezSDxN49AmGz1PWfJk3YGcSLNrAHbmGEGrU89cJ")</f>
        <v/>
      </c>
      <c r="M84">
        <f>HYPERLINK("https://dexscreener.com/solana/7PqecTMZPMWigB5413aSbZy14geMdsnfgsmjfViLSXnt?maker=5Yd2ZezSDxN49AmGz1PWfJk3YGcSLNrAHbmGEGrU89cJ","https://dexscreener.com/solana/7PqecTMZPMWigB5413aSbZy14geMdsnfgsmjfViLSXnt?maker=5Yd2ZezSDxN49AmGz1PWfJk3YGcSLNrAHbmGEGrU89cJ")</f>
        <v/>
      </c>
    </row>
    <row r="85">
      <c r="A85" t="inlineStr">
        <is>
          <t>7NBC6jAf2d2oSiA8FhXj4qv7buZLoM8HGu7arz3Lpump</t>
        </is>
      </c>
      <c r="B85" t="inlineStr">
        <is>
          <t>Drdog</t>
        </is>
      </c>
      <c r="C85" t="n">
        <v>8</v>
      </c>
      <c r="D85" t="n">
        <v>0.412</v>
      </c>
      <c r="E85" t="n">
        <v>0.23</v>
      </c>
      <c r="F85" t="n">
        <v>1.83</v>
      </c>
      <c r="G85" t="n">
        <v>2.24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HYPERLINK("https://www.defined.fi/sol/7NBC6jAf2d2oSiA8FhXj4qv7buZLoM8HGu7arz3Lpump?maker=5Yd2ZezSDxN49AmGz1PWfJk3YGcSLNrAHbmGEGrU89cJ","https://www.defined.fi/sol/7NBC6jAf2d2oSiA8FhXj4qv7buZLoM8HGu7arz3Lpump?maker=5Yd2ZezSDxN49AmGz1PWfJk3YGcSLNrAHbmGEGrU89cJ")</f>
        <v/>
      </c>
      <c r="M85">
        <f>HYPERLINK("https://dexscreener.com/solana/7NBC6jAf2d2oSiA8FhXj4qv7buZLoM8HGu7arz3Lpump?maker=5Yd2ZezSDxN49AmGz1PWfJk3YGcSLNrAHbmGEGrU89cJ","https://dexscreener.com/solana/7NBC6jAf2d2oSiA8FhXj4qv7buZLoM8HGu7arz3Lpump?maker=5Yd2ZezSDxN49AmGz1PWfJk3YGcSLNrAHbmGEGrU89cJ")</f>
        <v/>
      </c>
    </row>
    <row r="86">
      <c r="A86" t="inlineStr">
        <is>
          <t>DYsc5GFr6gL9VCHaCvs2gFGEafCSho67GfymkbBWJ9Z1</t>
        </is>
      </c>
      <c r="B86" t="inlineStr">
        <is>
          <t>mother</t>
        </is>
      </c>
      <c r="C86" t="n">
        <v>8</v>
      </c>
      <c r="D86" t="n">
        <v>0.008</v>
      </c>
      <c r="E86" t="n">
        <v>-1</v>
      </c>
      <c r="F86" t="n">
        <v>0.455</v>
      </c>
      <c r="G86" t="n">
        <v>0.463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HYPERLINK("https://www.defined.fi/sol/DYsc5GFr6gL9VCHaCvs2gFGEafCSho67GfymkbBWJ9Z1?maker=5Yd2ZezSDxN49AmGz1PWfJk3YGcSLNrAHbmGEGrU89cJ","https://www.defined.fi/sol/DYsc5GFr6gL9VCHaCvs2gFGEafCSho67GfymkbBWJ9Z1?maker=5Yd2ZezSDxN49AmGz1PWfJk3YGcSLNrAHbmGEGrU89cJ")</f>
        <v/>
      </c>
      <c r="M86">
        <f>HYPERLINK("https://dexscreener.com/solana/DYsc5GFr6gL9VCHaCvs2gFGEafCSho67GfymkbBWJ9Z1?maker=5Yd2ZezSDxN49AmGz1PWfJk3YGcSLNrAHbmGEGrU89cJ","https://dexscreener.com/solana/DYsc5GFr6gL9VCHaCvs2gFGEafCSho67GfymkbBWJ9Z1?maker=5Yd2ZezSDxN49AmGz1PWfJk3YGcSLNrAHbmGEGrU89cJ")</f>
        <v/>
      </c>
    </row>
    <row r="87">
      <c r="A87" t="inlineStr">
        <is>
          <t>AQE1shr4MQTCGmDGjDiWnAdJ53bGsJzxddWVpAsjuQNY</t>
        </is>
      </c>
      <c r="B87" t="inlineStr">
        <is>
          <t>4CHAN</t>
        </is>
      </c>
      <c r="C87" t="n">
        <v>8</v>
      </c>
      <c r="D87" t="n">
        <v>0.041</v>
      </c>
      <c r="E87" t="n">
        <v>0.02</v>
      </c>
      <c r="F87" t="n">
        <v>1.83</v>
      </c>
      <c r="G87" t="n">
        <v>1.87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HYPERLINK("https://www.defined.fi/sol/AQE1shr4MQTCGmDGjDiWnAdJ53bGsJzxddWVpAsjuQNY?maker=5Yd2ZezSDxN49AmGz1PWfJk3YGcSLNrAHbmGEGrU89cJ","https://www.defined.fi/sol/AQE1shr4MQTCGmDGjDiWnAdJ53bGsJzxddWVpAsjuQNY?maker=5Yd2ZezSDxN49AmGz1PWfJk3YGcSLNrAHbmGEGrU89cJ")</f>
        <v/>
      </c>
      <c r="M87">
        <f>HYPERLINK("https://dexscreener.com/solana/AQE1shr4MQTCGmDGjDiWnAdJ53bGsJzxddWVpAsjuQNY?maker=5Yd2ZezSDxN49AmGz1PWfJk3YGcSLNrAHbmGEGrU89cJ","https://dexscreener.com/solana/AQE1shr4MQTCGmDGjDiWnAdJ53bGsJzxddWVpAsjuQNY?maker=5Yd2ZezSDxN49AmGz1PWfJk3YGcSLNrAHbmGEGrU89cJ")</f>
        <v/>
      </c>
    </row>
    <row r="88">
      <c r="A88" t="inlineStr">
        <is>
          <t>FyEUKDB7DjfANVJTwSWPkta3yK8bRjSn2nB9y41Qpump</t>
        </is>
      </c>
      <c r="B88" t="inlineStr">
        <is>
          <t>gospodin</t>
        </is>
      </c>
      <c r="C88" t="n">
        <v>8</v>
      </c>
      <c r="D88" t="n">
        <v>-0.285</v>
      </c>
      <c r="E88" t="n">
        <v>-0.15</v>
      </c>
      <c r="F88" t="n">
        <v>1.84</v>
      </c>
      <c r="G88" t="n">
        <v>1.55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HYPERLINK("https://www.defined.fi/sol/FyEUKDB7DjfANVJTwSWPkta3yK8bRjSn2nB9y41Qpump?maker=5Yd2ZezSDxN49AmGz1PWfJk3YGcSLNrAHbmGEGrU89cJ","https://www.defined.fi/sol/FyEUKDB7DjfANVJTwSWPkta3yK8bRjSn2nB9y41Qpump?maker=5Yd2ZezSDxN49AmGz1PWfJk3YGcSLNrAHbmGEGrU89cJ")</f>
        <v/>
      </c>
      <c r="M88">
        <f>HYPERLINK("https://dexscreener.com/solana/FyEUKDB7DjfANVJTwSWPkta3yK8bRjSn2nB9y41Qpump?maker=5Yd2ZezSDxN49AmGz1PWfJk3YGcSLNrAHbmGEGrU89cJ","https://dexscreener.com/solana/FyEUKDB7DjfANVJTwSWPkta3yK8bRjSn2nB9y41Qpump?maker=5Yd2ZezSDxN49AmGz1PWfJk3YGcSLNrAHbmGEGrU89cJ")</f>
        <v/>
      </c>
    </row>
    <row r="89">
      <c r="A89" t="inlineStr">
        <is>
          <t>9cYtbLySmHq7A6e3qCFAB3WdXMqSEoEbiKgaN32apump</t>
        </is>
      </c>
      <c r="B89" t="inlineStr">
        <is>
          <t>UP</t>
        </is>
      </c>
      <c r="C89" t="n">
        <v>8</v>
      </c>
      <c r="D89" t="n">
        <v>0.341</v>
      </c>
      <c r="E89" t="n">
        <v>0.09</v>
      </c>
      <c r="F89" t="n">
        <v>3.63</v>
      </c>
      <c r="G89" t="n">
        <v>3.97</v>
      </c>
      <c r="H89" t="n">
        <v>2</v>
      </c>
      <c r="I89" t="n">
        <v>2</v>
      </c>
      <c r="J89" t="n">
        <v>-1</v>
      </c>
      <c r="K89" t="n">
        <v>-1</v>
      </c>
      <c r="L89">
        <f>HYPERLINK("https://www.defined.fi/sol/9cYtbLySmHq7A6e3qCFAB3WdXMqSEoEbiKgaN32apump?maker=5Yd2ZezSDxN49AmGz1PWfJk3YGcSLNrAHbmGEGrU89cJ","https://www.defined.fi/sol/9cYtbLySmHq7A6e3qCFAB3WdXMqSEoEbiKgaN32apump?maker=5Yd2ZezSDxN49AmGz1PWfJk3YGcSLNrAHbmGEGrU89cJ")</f>
        <v/>
      </c>
      <c r="M89">
        <f>HYPERLINK("https://dexscreener.com/solana/9cYtbLySmHq7A6e3qCFAB3WdXMqSEoEbiKgaN32apump?maker=5Yd2ZezSDxN49AmGz1PWfJk3YGcSLNrAHbmGEGrU89cJ","https://dexscreener.com/solana/9cYtbLySmHq7A6e3qCFAB3WdXMqSEoEbiKgaN32apump?maker=5Yd2ZezSDxN49AmGz1PWfJk3YGcSLNrAHbmGEGrU89cJ")</f>
        <v/>
      </c>
    </row>
    <row r="90">
      <c r="A90" t="inlineStr">
        <is>
          <t>GTginyzVJi3Hwp3p5FLm4RCBREGQ4kDHrkMm2tzrpump</t>
        </is>
      </c>
      <c r="B90" t="inlineStr">
        <is>
          <t>BB</t>
        </is>
      </c>
      <c r="C90" t="n">
        <v>8</v>
      </c>
      <c r="D90" t="n">
        <v>0.056</v>
      </c>
      <c r="E90" t="n">
        <v>0.02</v>
      </c>
      <c r="F90" t="n">
        <v>2.74</v>
      </c>
      <c r="G90" t="n">
        <v>2.79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HYPERLINK("https://www.defined.fi/sol/GTginyzVJi3Hwp3p5FLm4RCBREGQ4kDHrkMm2tzrpump?maker=5Yd2ZezSDxN49AmGz1PWfJk3YGcSLNrAHbmGEGrU89cJ","https://www.defined.fi/sol/GTginyzVJi3Hwp3p5FLm4RCBREGQ4kDHrkMm2tzrpump?maker=5Yd2ZezSDxN49AmGz1PWfJk3YGcSLNrAHbmGEGrU89cJ")</f>
        <v/>
      </c>
      <c r="M90">
        <f>HYPERLINK("https://dexscreener.com/solana/GTginyzVJi3Hwp3p5FLm4RCBREGQ4kDHrkMm2tzrpump?maker=5Yd2ZezSDxN49AmGz1PWfJk3YGcSLNrAHbmGEGrU89cJ","https://dexscreener.com/solana/GTginyzVJi3Hwp3p5FLm4RCBREGQ4kDHrkMm2tzrpump?maker=5Yd2ZezSDxN49AmGz1PWfJk3YGcSLNrAHbmGEGrU89cJ")</f>
        <v/>
      </c>
    </row>
    <row r="91">
      <c r="A91" t="inlineStr">
        <is>
          <t>ADs4L89si8kS1CRwiWtvGJYGLfx2x4PSRrRGgubapump</t>
        </is>
      </c>
      <c r="B91" t="inlineStr">
        <is>
          <t>MADENG</t>
        </is>
      </c>
      <c r="C91" t="n">
        <v>8</v>
      </c>
      <c r="D91" t="n">
        <v>-0.038</v>
      </c>
      <c r="E91" t="n">
        <v>-0.01</v>
      </c>
      <c r="F91" t="n">
        <v>2.72</v>
      </c>
      <c r="G91" t="n">
        <v>2.68</v>
      </c>
      <c r="H91" t="n">
        <v>3</v>
      </c>
      <c r="I91" t="n">
        <v>3</v>
      </c>
      <c r="J91" t="n">
        <v>-1</v>
      </c>
      <c r="K91" t="n">
        <v>-1</v>
      </c>
      <c r="L91">
        <f>HYPERLINK("https://www.defined.fi/sol/ADs4L89si8kS1CRwiWtvGJYGLfx2x4PSRrRGgubapump?maker=5Yd2ZezSDxN49AmGz1PWfJk3YGcSLNrAHbmGEGrU89cJ","https://www.defined.fi/sol/ADs4L89si8kS1CRwiWtvGJYGLfx2x4PSRrRGgubapump?maker=5Yd2ZezSDxN49AmGz1PWfJk3YGcSLNrAHbmGEGrU89cJ")</f>
        <v/>
      </c>
      <c r="M91">
        <f>HYPERLINK("https://dexscreener.com/solana/ADs4L89si8kS1CRwiWtvGJYGLfx2x4PSRrRGgubapump?maker=5Yd2ZezSDxN49AmGz1PWfJk3YGcSLNrAHbmGEGrU89cJ","https://dexscreener.com/solana/ADs4L89si8kS1CRwiWtvGJYGLfx2x4PSRrRGgubapump?maker=5Yd2ZezSDxN49AmGz1PWfJk3YGcSLNrAHbmGEGrU89cJ")</f>
        <v/>
      </c>
    </row>
    <row r="92">
      <c r="A92" t="inlineStr">
        <is>
          <t>39tEJxpwXMeb7np18UJAtYciaLZBQ6xrtNvRonYZpump</t>
        </is>
      </c>
      <c r="B92" t="inlineStr">
        <is>
          <t>Bragon</t>
        </is>
      </c>
      <c r="C92" t="n">
        <v>9</v>
      </c>
      <c r="D92" t="n">
        <v>0.313</v>
      </c>
      <c r="E92" t="n">
        <v>0.24</v>
      </c>
      <c r="F92" t="n">
        <v>1.3</v>
      </c>
      <c r="G92" t="n">
        <v>1.61</v>
      </c>
      <c r="H92" t="n">
        <v>2</v>
      </c>
      <c r="I92" t="n">
        <v>2</v>
      </c>
      <c r="J92" t="n">
        <v>-1</v>
      </c>
      <c r="K92" t="n">
        <v>-1</v>
      </c>
      <c r="L92">
        <f>HYPERLINK("https://www.defined.fi/sol/39tEJxpwXMeb7np18UJAtYciaLZBQ6xrtNvRonYZpump?maker=5Yd2ZezSDxN49AmGz1PWfJk3YGcSLNrAHbmGEGrU89cJ","https://www.defined.fi/sol/39tEJxpwXMeb7np18UJAtYciaLZBQ6xrtNvRonYZpump?maker=5Yd2ZezSDxN49AmGz1PWfJk3YGcSLNrAHbmGEGrU89cJ")</f>
        <v/>
      </c>
      <c r="M92">
        <f>HYPERLINK("https://dexscreener.com/solana/39tEJxpwXMeb7np18UJAtYciaLZBQ6xrtNvRonYZpump?maker=5Yd2ZezSDxN49AmGz1PWfJk3YGcSLNrAHbmGEGrU89cJ","https://dexscreener.com/solana/39tEJxpwXMeb7np18UJAtYciaLZBQ6xrtNvRonYZpump?maker=5Yd2ZezSDxN49AmGz1PWfJk3YGcSLNrAHbmGEGrU89cJ")</f>
        <v/>
      </c>
    </row>
    <row r="93">
      <c r="A93" t="inlineStr">
        <is>
          <t>Gk5btcw8ewMpfGimLPwe1ggtLvYa2ejhZWbCLr9opump</t>
        </is>
      </c>
      <c r="B93" t="inlineStr">
        <is>
          <t>fries</t>
        </is>
      </c>
      <c r="C93" t="n">
        <v>9</v>
      </c>
      <c r="D93" t="n">
        <v>-0.363</v>
      </c>
      <c r="E93" t="n">
        <v>-0.42</v>
      </c>
      <c r="F93" t="n">
        <v>0.872</v>
      </c>
      <c r="G93" t="n">
        <v>0.508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HYPERLINK("https://www.defined.fi/sol/Gk5btcw8ewMpfGimLPwe1ggtLvYa2ejhZWbCLr9opump?maker=5Yd2ZezSDxN49AmGz1PWfJk3YGcSLNrAHbmGEGrU89cJ","https://www.defined.fi/sol/Gk5btcw8ewMpfGimLPwe1ggtLvYa2ejhZWbCLr9opump?maker=5Yd2ZezSDxN49AmGz1PWfJk3YGcSLNrAHbmGEGrU89cJ")</f>
        <v/>
      </c>
      <c r="M93">
        <f>HYPERLINK("https://dexscreener.com/solana/Gk5btcw8ewMpfGimLPwe1ggtLvYa2ejhZWbCLr9opump?maker=5Yd2ZezSDxN49AmGz1PWfJk3YGcSLNrAHbmGEGrU89cJ","https://dexscreener.com/solana/Gk5btcw8ewMpfGimLPwe1ggtLvYa2ejhZWbCLr9opump?maker=5Yd2ZezSDxN49AmGz1PWfJk3YGcSLNrAHbmGEGrU89cJ")</f>
        <v/>
      </c>
    </row>
    <row r="94">
      <c r="A94" t="inlineStr">
        <is>
          <t>5q53M4P3HcK32m6nnvin1CTJ6DTyj6X27sTTjg8Ypump</t>
        </is>
      </c>
      <c r="B94" t="inlineStr">
        <is>
          <t>$PANG</t>
        </is>
      </c>
      <c r="C94" t="n">
        <v>9</v>
      </c>
      <c r="D94" t="n">
        <v>-0.8169999999999999</v>
      </c>
      <c r="E94" t="n">
        <v>-0.24</v>
      </c>
      <c r="F94" t="n">
        <v>3.46</v>
      </c>
      <c r="G94" t="n">
        <v>2.65</v>
      </c>
      <c r="H94" t="n">
        <v>3</v>
      </c>
      <c r="I94" t="n">
        <v>3</v>
      </c>
      <c r="J94" t="n">
        <v>-1</v>
      </c>
      <c r="K94" t="n">
        <v>-1</v>
      </c>
      <c r="L94">
        <f>HYPERLINK("https://www.defined.fi/sol/5q53M4P3HcK32m6nnvin1CTJ6DTyj6X27sTTjg8Ypump?maker=5Yd2ZezSDxN49AmGz1PWfJk3YGcSLNrAHbmGEGrU89cJ","https://www.defined.fi/sol/5q53M4P3HcK32m6nnvin1CTJ6DTyj6X27sTTjg8Ypump?maker=5Yd2ZezSDxN49AmGz1PWfJk3YGcSLNrAHbmGEGrU89cJ")</f>
        <v/>
      </c>
      <c r="M94">
        <f>HYPERLINK("https://dexscreener.com/solana/5q53M4P3HcK32m6nnvin1CTJ6DTyj6X27sTTjg8Ypump?maker=5Yd2ZezSDxN49AmGz1PWfJk3YGcSLNrAHbmGEGrU89cJ","https://dexscreener.com/solana/5q53M4P3HcK32m6nnvin1CTJ6DTyj6X27sTTjg8Ypump?maker=5Yd2ZezSDxN49AmGz1PWfJk3YGcSLNrAHbmGEGrU89cJ")</f>
        <v/>
      </c>
    </row>
    <row r="95">
      <c r="A95" t="inlineStr">
        <is>
          <t>3i9NcecgiFHbYtTLBryQcMRqMGFPeK9LzeSX5oCspump</t>
        </is>
      </c>
      <c r="B95" t="inlineStr">
        <is>
          <t>LUPE</t>
        </is>
      </c>
      <c r="C95" t="n">
        <v>9</v>
      </c>
      <c r="D95" t="n">
        <v>-0.285</v>
      </c>
      <c r="E95" t="n">
        <v>-0.33</v>
      </c>
      <c r="F95" t="n">
        <v>0.865</v>
      </c>
      <c r="G95" t="n">
        <v>0.58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HYPERLINK("https://www.defined.fi/sol/3i9NcecgiFHbYtTLBryQcMRqMGFPeK9LzeSX5oCspump?maker=5Yd2ZezSDxN49AmGz1PWfJk3YGcSLNrAHbmGEGrU89cJ","https://www.defined.fi/sol/3i9NcecgiFHbYtTLBryQcMRqMGFPeK9LzeSX5oCspump?maker=5Yd2ZezSDxN49AmGz1PWfJk3YGcSLNrAHbmGEGrU89cJ")</f>
        <v/>
      </c>
      <c r="M95">
        <f>HYPERLINK("https://dexscreener.com/solana/3i9NcecgiFHbYtTLBryQcMRqMGFPeK9LzeSX5oCspump?maker=5Yd2ZezSDxN49AmGz1PWfJk3YGcSLNrAHbmGEGrU89cJ","https://dexscreener.com/solana/3i9NcecgiFHbYtTLBryQcMRqMGFPeK9LzeSX5oCspump?maker=5Yd2ZezSDxN49AmGz1PWfJk3YGcSLNrAHbmGEGrU89cJ")</f>
        <v/>
      </c>
    </row>
    <row r="96">
      <c r="A96" t="inlineStr">
        <is>
          <t>F6kapbD4AMrFpAgH2or8HbqbgNs8vYBkrqtsgkKCpump</t>
        </is>
      </c>
      <c r="B96" t="inlineStr">
        <is>
          <t>MarsZoo</t>
        </is>
      </c>
      <c r="C96" t="n">
        <v>19</v>
      </c>
      <c r="D96" t="n">
        <v>-0.195</v>
      </c>
      <c r="E96" t="n">
        <v>-1</v>
      </c>
      <c r="F96" t="n">
        <v>0.345</v>
      </c>
      <c r="G96" t="n">
        <v>0.139</v>
      </c>
      <c r="H96" t="n">
        <v>2</v>
      </c>
      <c r="I96" t="n">
        <v>1</v>
      </c>
      <c r="J96" t="n">
        <v>-1</v>
      </c>
      <c r="K96" t="n">
        <v>-1</v>
      </c>
      <c r="L96">
        <f>HYPERLINK("https://www.defined.fi/sol/F6kapbD4AMrFpAgH2or8HbqbgNs8vYBkrqtsgkKCpump?maker=5Yd2ZezSDxN49AmGz1PWfJk3YGcSLNrAHbmGEGrU89cJ","https://www.defined.fi/sol/F6kapbD4AMrFpAgH2or8HbqbgNs8vYBkrqtsgkKCpump?maker=5Yd2ZezSDxN49AmGz1PWfJk3YGcSLNrAHbmGEGrU89cJ")</f>
        <v/>
      </c>
      <c r="M96">
        <f>HYPERLINK("https://dexscreener.com/solana/F6kapbD4AMrFpAgH2or8HbqbgNs8vYBkrqtsgkKCpump?maker=5Yd2ZezSDxN49AmGz1PWfJk3YGcSLNrAHbmGEGrU89cJ","https://dexscreener.com/solana/F6kapbD4AMrFpAgH2or8HbqbgNs8vYBkrqtsgkKCpump?maker=5Yd2ZezSDxN49AmGz1PWfJk3YGcSLNrAHbmGEGrU89cJ")</f>
        <v/>
      </c>
    </row>
    <row r="97">
      <c r="A97" t="inlineStr">
        <is>
          <t>AWGeXzCVnhsgSkRGXeF6mbNqfiJUcaUo4bfpGKyupump</t>
        </is>
      </c>
      <c r="B97" t="inlineStr">
        <is>
          <t>POG</t>
        </is>
      </c>
      <c r="C97" t="n">
        <v>19</v>
      </c>
      <c r="D97" t="n">
        <v>-0.024</v>
      </c>
      <c r="E97" t="n">
        <v>-1</v>
      </c>
      <c r="F97" t="n">
        <v>0.049</v>
      </c>
      <c r="G97" t="n">
        <v>0.025</v>
      </c>
      <c r="H97" t="n">
        <v>1</v>
      </c>
      <c r="I97" t="n">
        <v>1</v>
      </c>
      <c r="J97" t="n">
        <v>-1</v>
      </c>
      <c r="K97" t="n">
        <v>-1</v>
      </c>
      <c r="L97">
        <f>HYPERLINK("https://www.defined.fi/sol/AWGeXzCVnhsgSkRGXeF6mbNqfiJUcaUo4bfpGKyupump?maker=5Yd2ZezSDxN49AmGz1PWfJk3YGcSLNrAHbmGEGrU89cJ","https://www.defined.fi/sol/AWGeXzCVnhsgSkRGXeF6mbNqfiJUcaUo4bfpGKyupump?maker=5Yd2ZezSDxN49AmGz1PWfJk3YGcSLNrAHbmGEGrU89cJ")</f>
        <v/>
      </c>
      <c r="M97">
        <f>HYPERLINK("https://dexscreener.com/solana/AWGeXzCVnhsgSkRGXeF6mbNqfiJUcaUo4bfpGKyupump?maker=5Yd2ZezSDxN49AmGz1PWfJk3YGcSLNrAHbmGEGrU89cJ","https://dexscreener.com/solana/AWGeXzCVnhsgSkRGXeF6mbNqfiJUcaUo4bfpGKyupump?maker=5Yd2ZezSDxN49AmGz1PWfJk3YGcSLNrAHbmGEGrU89cJ")</f>
        <v/>
      </c>
    </row>
    <row r="98">
      <c r="A98" t="inlineStr">
        <is>
          <t>5XtC2pSV6rNoBBnAoSJ5Tgs9ssoUZvZykKDU2bYhpump</t>
        </is>
      </c>
      <c r="B98" t="inlineStr">
        <is>
          <t>Pupkin</t>
        </is>
      </c>
      <c r="C98" t="n">
        <v>19</v>
      </c>
      <c r="D98" t="n">
        <v>-0.036</v>
      </c>
      <c r="E98" t="n">
        <v>-1</v>
      </c>
      <c r="F98" t="n">
        <v>0.08500000000000001</v>
      </c>
      <c r="G98" t="n">
        <v>0.049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HYPERLINK("https://www.defined.fi/sol/5XtC2pSV6rNoBBnAoSJ5Tgs9ssoUZvZykKDU2bYhpump?maker=5Yd2ZezSDxN49AmGz1PWfJk3YGcSLNrAHbmGEGrU89cJ","https://www.defined.fi/sol/5XtC2pSV6rNoBBnAoSJ5Tgs9ssoUZvZykKDU2bYhpump?maker=5Yd2ZezSDxN49AmGz1PWfJk3YGcSLNrAHbmGEGrU89cJ")</f>
        <v/>
      </c>
      <c r="M98">
        <f>HYPERLINK("https://dexscreener.com/solana/5XtC2pSV6rNoBBnAoSJ5Tgs9ssoUZvZykKDU2bYhpump?maker=5Yd2ZezSDxN49AmGz1PWfJk3YGcSLNrAHbmGEGrU89cJ","https://dexscreener.com/solana/5XtC2pSV6rNoBBnAoSJ5Tgs9ssoUZvZykKDU2bYhpump?maker=5Yd2ZezSDxN49AmGz1PWfJk3YGcSLNrAHbmGEGrU89cJ")</f>
        <v/>
      </c>
    </row>
    <row r="99">
      <c r="A99" t="inlineStr">
        <is>
          <t>7Hxs1qGeJtQf13tUbwzLjWKETGDv8wotYmn77NTQpump</t>
        </is>
      </c>
      <c r="B99" t="inlineStr">
        <is>
          <t>ALLIN</t>
        </is>
      </c>
      <c r="C99" t="n">
        <v>19</v>
      </c>
      <c r="D99" t="n">
        <v>0.01</v>
      </c>
      <c r="E99" t="n">
        <v>0.11</v>
      </c>
      <c r="F99" t="n">
        <v>0.097</v>
      </c>
      <c r="G99" t="n">
        <v>0.108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HYPERLINK("https://www.defined.fi/sol/7Hxs1qGeJtQf13tUbwzLjWKETGDv8wotYmn77NTQpump?maker=5Yd2ZezSDxN49AmGz1PWfJk3YGcSLNrAHbmGEGrU89cJ","https://www.defined.fi/sol/7Hxs1qGeJtQf13tUbwzLjWKETGDv8wotYmn77NTQpump?maker=5Yd2ZezSDxN49AmGz1PWfJk3YGcSLNrAHbmGEGrU89cJ")</f>
        <v/>
      </c>
      <c r="M99">
        <f>HYPERLINK("https://dexscreener.com/solana/7Hxs1qGeJtQf13tUbwzLjWKETGDv8wotYmn77NTQpump?maker=5Yd2ZezSDxN49AmGz1PWfJk3YGcSLNrAHbmGEGrU89cJ","https://dexscreener.com/solana/7Hxs1qGeJtQf13tUbwzLjWKETGDv8wotYmn77NTQpump?maker=5Yd2ZezSDxN49AmGz1PWfJk3YGcSLNrAHbmGEGrU89cJ")</f>
        <v/>
      </c>
    </row>
    <row r="100">
      <c r="A100" t="inlineStr">
        <is>
          <t>FsAGkcN7M7sBDR48RSuoosvTL8J2gmCmDpdov8kKpump</t>
        </is>
      </c>
      <c r="B100" t="inlineStr">
        <is>
          <t>Nutter</t>
        </is>
      </c>
      <c r="C100" t="n">
        <v>19</v>
      </c>
      <c r="D100" t="n">
        <v>-0.32</v>
      </c>
      <c r="E100" t="n">
        <v>-0.66</v>
      </c>
      <c r="F100" t="n">
        <v>0.482</v>
      </c>
      <c r="G100" t="n">
        <v>0.162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HYPERLINK("https://www.defined.fi/sol/FsAGkcN7M7sBDR48RSuoosvTL8J2gmCmDpdov8kKpump?maker=5Yd2ZezSDxN49AmGz1PWfJk3YGcSLNrAHbmGEGrU89cJ","https://www.defined.fi/sol/FsAGkcN7M7sBDR48RSuoosvTL8J2gmCmDpdov8kKpump?maker=5Yd2ZezSDxN49AmGz1PWfJk3YGcSLNrAHbmGEGrU89cJ")</f>
        <v/>
      </c>
      <c r="M100">
        <f>HYPERLINK("https://dexscreener.com/solana/FsAGkcN7M7sBDR48RSuoosvTL8J2gmCmDpdov8kKpump?maker=5Yd2ZezSDxN49AmGz1PWfJk3YGcSLNrAHbmGEGrU89cJ","https://dexscreener.com/solana/FsAGkcN7M7sBDR48RSuoosvTL8J2gmCmDpdov8kKpump?maker=5Yd2ZezSDxN49AmGz1PWfJk3YGcSLNrAHbmGEGrU89cJ")</f>
        <v/>
      </c>
    </row>
    <row r="101">
      <c r="A101" t="inlineStr">
        <is>
          <t>695Q2Phfwe5mX7iHUbncLN5on2RBDhpSZZJPzo3xpump</t>
        </is>
      </c>
      <c r="B101" t="inlineStr">
        <is>
          <t>IKEA</t>
        </is>
      </c>
      <c r="C101" t="n">
        <v>19</v>
      </c>
      <c r="D101" t="n">
        <v>-0.291</v>
      </c>
      <c r="E101" t="n">
        <v>-0.16</v>
      </c>
      <c r="F101" t="n">
        <v>1.78</v>
      </c>
      <c r="G101" t="n">
        <v>1.49</v>
      </c>
      <c r="H101" t="n">
        <v>2</v>
      </c>
      <c r="I101" t="n">
        <v>2</v>
      </c>
      <c r="J101" t="n">
        <v>-1</v>
      </c>
      <c r="K101" t="n">
        <v>-1</v>
      </c>
      <c r="L101">
        <f>HYPERLINK("https://www.defined.fi/sol/695Q2Phfwe5mX7iHUbncLN5on2RBDhpSZZJPzo3xpump?maker=5Yd2ZezSDxN49AmGz1PWfJk3YGcSLNrAHbmGEGrU89cJ","https://www.defined.fi/sol/695Q2Phfwe5mX7iHUbncLN5on2RBDhpSZZJPzo3xpump?maker=5Yd2ZezSDxN49AmGz1PWfJk3YGcSLNrAHbmGEGrU89cJ")</f>
        <v/>
      </c>
      <c r="M101">
        <f>HYPERLINK("https://dexscreener.com/solana/695Q2Phfwe5mX7iHUbncLN5on2RBDhpSZZJPzo3xpump?maker=5Yd2ZezSDxN49AmGz1PWfJk3YGcSLNrAHbmGEGrU89cJ","https://dexscreener.com/solana/695Q2Phfwe5mX7iHUbncLN5on2RBDhpSZZJPzo3xpump?maker=5Yd2ZezSDxN49AmGz1PWfJk3YGcSLNrAHbmGEGrU89cJ")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