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6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J7tYmq2JnQPvxyhcXpCDrvJnc9R5ts8rv7tgVHDPsw7U</t>
        </is>
      </c>
      <c r="B2" t="inlineStr">
        <is>
          <t>FLOYDAI</t>
        </is>
      </c>
      <c r="C2" t="n">
        <v>0</v>
      </c>
      <c r="D2" t="n">
        <v>2.65</v>
      </c>
      <c r="E2" t="n">
        <v>0.23</v>
      </c>
      <c r="F2" t="n">
        <v>11.71</v>
      </c>
      <c r="G2" t="n">
        <v>0</v>
      </c>
      <c r="H2" t="n">
        <v>7</v>
      </c>
      <c r="I2" t="n">
        <v>0</v>
      </c>
      <c r="J2" t="n">
        <v>-1</v>
      </c>
      <c r="K2" t="n">
        <v>-1</v>
      </c>
      <c r="L2">
        <f>HYPERLINK("https://www.defined.fi/sol/J7tYmq2JnQPvxyhcXpCDrvJnc9R5ts8rv7tgVHDPsw7U?maker=5JYz2tsZVhU4AZ5PxDNux6GV31unTVa4ohuvEjJ2K5TJ","https://www.defined.fi/sol/J7tYmq2JnQPvxyhcXpCDrvJnc9R5ts8rv7tgVHDPsw7U?maker=5JYz2tsZVhU4AZ5PxDNux6GV31unTVa4ohuvEjJ2K5TJ")</f>
        <v/>
      </c>
      <c r="M2">
        <f>HYPERLINK("https://dexscreener.com/solana/J7tYmq2JnQPvxyhcXpCDrvJnc9R5ts8rv7tgVHDPsw7U?maker=5JYz2tsZVhU4AZ5PxDNux6GV31unTVa4ohuvEjJ2K5TJ","https://dexscreener.com/solana/J7tYmq2JnQPvxyhcXpCDrvJnc9R5ts8rv7tgVHDPsw7U?maker=5JYz2tsZVhU4AZ5PxDNux6GV31unTVa4ohuvEjJ2K5TJ")</f>
        <v/>
      </c>
    </row>
    <row r="3">
      <c r="A3" t="inlineStr">
        <is>
          <t>5xVzdK9pKyoziFzdvW4MY2aPVxqZMc59gcEExSjdpump</t>
        </is>
      </c>
      <c r="B3" t="inlineStr">
        <is>
          <t>Omega</t>
        </is>
      </c>
      <c r="C3" t="n">
        <v>0</v>
      </c>
      <c r="D3" t="n">
        <v>-1.07</v>
      </c>
      <c r="E3" t="n">
        <v>-0.36</v>
      </c>
      <c r="F3" t="n">
        <v>2.99</v>
      </c>
      <c r="G3" t="n">
        <v>1.92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HYPERLINK("https://www.defined.fi/sol/5xVzdK9pKyoziFzdvW4MY2aPVxqZMc59gcEExSjdpump?maker=5JYz2tsZVhU4AZ5PxDNux6GV31unTVa4ohuvEjJ2K5TJ","https://www.defined.fi/sol/5xVzdK9pKyoziFzdvW4MY2aPVxqZMc59gcEExSjdpump?maker=5JYz2tsZVhU4AZ5PxDNux6GV31unTVa4ohuvEjJ2K5TJ")</f>
        <v/>
      </c>
      <c r="M3">
        <f>HYPERLINK("https://dexscreener.com/solana/5xVzdK9pKyoziFzdvW4MY2aPVxqZMc59gcEExSjdpump?maker=5JYz2tsZVhU4AZ5PxDNux6GV31unTVa4ohuvEjJ2K5TJ","https://dexscreener.com/solana/5xVzdK9pKyoziFzdvW4MY2aPVxqZMc59gcEExSjdpump?maker=5JYz2tsZVhU4AZ5PxDNux6GV31unTVa4ohuvEjJ2K5TJ")</f>
        <v/>
      </c>
    </row>
    <row r="4">
      <c r="A4" t="inlineStr">
        <is>
          <t>ETtgxW56dV7M3t6wob9TnKwoDiYLDY9yfde3oCmxpump</t>
        </is>
      </c>
      <c r="B4" t="inlineStr">
        <is>
          <t>BOG</t>
        </is>
      </c>
      <c r="C4" t="n">
        <v>0</v>
      </c>
      <c r="D4" t="n">
        <v>0.05</v>
      </c>
      <c r="E4" t="n">
        <v>0.1</v>
      </c>
      <c r="F4" t="n">
        <v>0.499</v>
      </c>
      <c r="G4" t="n">
        <v>0.549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HYPERLINK("https://www.defined.fi/sol/ETtgxW56dV7M3t6wob9TnKwoDiYLDY9yfde3oCmxpump?maker=5JYz2tsZVhU4AZ5PxDNux6GV31unTVa4ohuvEjJ2K5TJ","https://www.defined.fi/sol/ETtgxW56dV7M3t6wob9TnKwoDiYLDY9yfde3oCmxpump?maker=5JYz2tsZVhU4AZ5PxDNux6GV31unTVa4ohuvEjJ2K5TJ")</f>
        <v/>
      </c>
      <c r="M4">
        <f>HYPERLINK("https://dexscreener.com/solana/ETtgxW56dV7M3t6wob9TnKwoDiYLDY9yfde3oCmxpump?maker=5JYz2tsZVhU4AZ5PxDNux6GV31unTVa4ohuvEjJ2K5TJ","https://dexscreener.com/solana/ETtgxW56dV7M3t6wob9TnKwoDiYLDY9yfde3oCmxpump?maker=5JYz2tsZVhU4AZ5PxDNux6GV31unTVa4ohuvEjJ2K5TJ")</f>
        <v/>
      </c>
    </row>
    <row r="5">
      <c r="A5" t="inlineStr">
        <is>
          <t>8QLTsTnPN4XxTP4ZU7osE4j5XpTmJWRDNQmjLzncpump</t>
        </is>
      </c>
      <c r="B5" t="inlineStr">
        <is>
          <t>BURZEN</t>
        </is>
      </c>
      <c r="C5" t="n">
        <v>0</v>
      </c>
      <c r="D5" t="n">
        <v>-11.35</v>
      </c>
      <c r="E5" t="n">
        <v>-0.46</v>
      </c>
      <c r="F5" t="n">
        <v>24.53</v>
      </c>
      <c r="G5" t="n">
        <v>13.18</v>
      </c>
      <c r="H5" t="n">
        <v>33</v>
      </c>
      <c r="I5" t="n">
        <v>2</v>
      </c>
      <c r="J5" t="n">
        <v>-1</v>
      </c>
      <c r="K5" t="n">
        <v>-1</v>
      </c>
      <c r="L5">
        <f>HYPERLINK("https://www.defined.fi/sol/8QLTsTnPN4XxTP4ZU7osE4j5XpTmJWRDNQmjLzncpump?maker=5JYz2tsZVhU4AZ5PxDNux6GV31unTVa4ohuvEjJ2K5TJ","https://www.defined.fi/sol/8QLTsTnPN4XxTP4ZU7osE4j5XpTmJWRDNQmjLzncpump?maker=5JYz2tsZVhU4AZ5PxDNux6GV31unTVa4ohuvEjJ2K5TJ")</f>
        <v/>
      </c>
      <c r="M5">
        <f>HYPERLINK("https://dexscreener.com/solana/8QLTsTnPN4XxTP4ZU7osE4j5XpTmJWRDNQmjLzncpump?maker=5JYz2tsZVhU4AZ5PxDNux6GV31unTVa4ohuvEjJ2K5TJ","https://dexscreener.com/solana/8QLTsTnPN4XxTP4ZU7osE4j5XpTmJWRDNQmjLzncpump?maker=5JYz2tsZVhU4AZ5PxDNux6GV31unTVa4ohuvEjJ2K5TJ")</f>
        <v/>
      </c>
    </row>
    <row r="6">
      <c r="A6" t="inlineStr">
        <is>
          <t>BVoFXcjNSQ8fHGNc2aeS52rLXwag52PHK2aQJsrkpump</t>
        </is>
      </c>
      <c r="B6" t="inlineStr">
        <is>
          <t>CCRU</t>
        </is>
      </c>
      <c r="C6" t="n">
        <v>0</v>
      </c>
      <c r="D6" t="n">
        <v>-0.07000000000000001</v>
      </c>
      <c r="E6" t="n">
        <v>-0.14</v>
      </c>
      <c r="F6" t="n">
        <v>0.498</v>
      </c>
      <c r="G6" t="n">
        <v>0.428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HYPERLINK("https://www.defined.fi/sol/BVoFXcjNSQ8fHGNc2aeS52rLXwag52PHK2aQJsrkpump?maker=5JYz2tsZVhU4AZ5PxDNux6GV31unTVa4ohuvEjJ2K5TJ","https://www.defined.fi/sol/BVoFXcjNSQ8fHGNc2aeS52rLXwag52PHK2aQJsrkpump?maker=5JYz2tsZVhU4AZ5PxDNux6GV31unTVa4ohuvEjJ2K5TJ")</f>
        <v/>
      </c>
      <c r="M6">
        <f>HYPERLINK("https://dexscreener.com/solana/BVoFXcjNSQ8fHGNc2aeS52rLXwag52PHK2aQJsrkpump?maker=5JYz2tsZVhU4AZ5PxDNux6GV31unTVa4ohuvEjJ2K5TJ","https://dexscreener.com/solana/BVoFXcjNSQ8fHGNc2aeS52rLXwag52PHK2aQJsrkpump?maker=5JYz2tsZVhU4AZ5PxDNux6GV31unTVa4ohuvEjJ2K5TJ")</f>
        <v/>
      </c>
    </row>
    <row r="7">
      <c r="A7" t="inlineStr">
        <is>
          <t>4eFHw54DV3cD6TmAPuGDo9L67kT8C4EaZ6Da5n4Ypump</t>
        </is>
      </c>
      <c r="B7" t="inlineStr">
        <is>
          <t>andyism</t>
        </is>
      </c>
      <c r="C7" t="n">
        <v>0</v>
      </c>
      <c r="D7" t="n">
        <v>-0.607</v>
      </c>
      <c r="E7" t="n">
        <v>-0.6</v>
      </c>
      <c r="F7" t="n">
        <v>1.01</v>
      </c>
      <c r="G7" t="n">
        <v>0.399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HYPERLINK("https://www.defined.fi/sol/4eFHw54DV3cD6TmAPuGDo9L67kT8C4EaZ6Da5n4Ypump?maker=5JYz2tsZVhU4AZ5PxDNux6GV31unTVa4ohuvEjJ2K5TJ","https://www.defined.fi/sol/4eFHw54DV3cD6TmAPuGDo9L67kT8C4EaZ6Da5n4Ypump?maker=5JYz2tsZVhU4AZ5PxDNux6GV31unTVa4ohuvEjJ2K5TJ")</f>
        <v/>
      </c>
      <c r="M7">
        <f>HYPERLINK("https://dexscreener.com/solana/4eFHw54DV3cD6TmAPuGDo9L67kT8C4EaZ6Da5n4Ypump?maker=5JYz2tsZVhU4AZ5PxDNux6GV31unTVa4ohuvEjJ2K5TJ","https://dexscreener.com/solana/4eFHw54DV3cD6TmAPuGDo9L67kT8C4EaZ6Da5n4Ypump?maker=5JYz2tsZVhU4AZ5PxDNux6GV31unTVa4ohuvEjJ2K5TJ")</f>
        <v/>
      </c>
    </row>
    <row r="8">
      <c r="A8" t="inlineStr">
        <is>
          <t>BbSbxTtDW39eHK7ib43Xt2351q8d7pX95T79jfHRqMA9</t>
        </is>
      </c>
      <c r="B8" t="inlineStr">
        <is>
          <t>PCMF</t>
        </is>
      </c>
      <c r="C8" t="n">
        <v>0</v>
      </c>
      <c r="D8" t="n">
        <v>0.005</v>
      </c>
      <c r="E8" t="n">
        <v>-1</v>
      </c>
      <c r="F8" t="n">
        <v>0.513</v>
      </c>
      <c r="G8" t="n">
        <v>0.517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HYPERLINK("https://www.defined.fi/sol/BbSbxTtDW39eHK7ib43Xt2351q8d7pX95T79jfHRqMA9?maker=5JYz2tsZVhU4AZ5PxDNux6GV31unTVa4ohuvEjJ2K5TJ","https://www.defined.fi/sol/BbSbxTtDW39eHK7ib43Xt2351q8d7pX95T79jfHRqMA9?maker=5JYz2tsZVhU4AZ5PxDNux6GV31unTVa4ohuvEjJ2K5TJ")</f>
        <v/>
      </c>
      <c r="M8">
        <f>HYPERLINK("https://dexscreener.com/solana/BbSbxTtDW39eHK7ib43Xt2351q8d7pX95T79jfHRqMA9?maker=5JYz2tsZVhU4AZ5PxDNux6GV31unTVa4ohuvEjJ2K5TJ","https://dexscreener.com/solana/BbSbxTtDW39eHK7ib43Xt2351q8d7pX95T79jfHRqMA9?maker=5JYz2tsZVhU4AZ5PxDNux6GV31unTVa4ohuvEjJ2K5TJ")</f>
        <v/>
      </c>
    </row>
    <row r="9">
      <c r="A9" t="inlineStr">
        <is>
          <t>BxBWLrR2qwkTqcyMqeCAAomi5SWu1HgJoiSJtD1vpump</t>
        </is>
      </c>
      <c r="B9" t="inlineStr">
        <is>
          <t>$AxSys</t>
        </is>
      </c>
      <c r="C9" t="n">
        <v>0</v>
      </c>
      <c r="D9" t="n">
        <v>-0.5600000000000001</v>
      </c>
      <c r="E9" t="n">
        <v>-0.28</v>
      </c>
      <c r="F9" t="n">
        <v>2.01</v>
      </c>
      <c r="G9" t="n">
        <v>1.45</v>
      </c>
      <c r="H9" t="n">
        <v>2</v>
      </c>
      <c r="I9" t="n">
        <v>1</v>
      </c>
      <c r="J9" t="n">
        <v>-1</v>
      </c>
      <c r="K9" t="n">
        <v>-1</v>
      </c>
      <c r="L9">
        <f>HYPERLINK("https://www.defined.fi/sol/BxBWLrR2qwkTqcyMqeCAAomi5SWu1HgJoiSJtD1vpump?maker=5JYz2tsZVhU4AZ5PxDNux6GV31unTVa4ohuvEjJ2K5TJ","https://www.defined.fi/sol/BxBWLrR2qwkTqcyMqeCAAomi5SWu1HgJoiSJtD1vpump?maker=5JYz2tsZVhU4AZ5PxDNux6GV31unTVa4ohuvEjJ2K5TJ")</f>
        <v/>
      </c>
      <c r="M9">
        <f>HYPERLINK("https://dexscreener.com/solana/BxBWLrR2qwkTqcyMqeCAAomi5SWu1HgJoiSJtD1vpump?maker=5JYz2tsZVhU4AZ5PxDNux6GV31unTVa4ohuvEjJ2K5TJ","https://dexscreener.com/solana/BxBWLrR2qwkTqcyMqeCAAomi5SWu1HgJoiSJtD1vpump?maker=5JYz2tsZVhU4AZ5PxDNux6GV31unTVa4ohuvEjJ2K5TJ")</f>
        <v/>
      </c>
    </row>
    <row r="10">
      <c r="A10" t="inlineStr">
        <is>
          <t>EjYm7bAPPkeYQoUBRf2HF8xEqNbztahJBHuPxGPkpump</t>
        </is>
      </c>
      <c r="B10" t="inlineStr">
        <is>
          <t>Aeon</t>
        </is>
      </c>
      <c r="C10" t="n">
        <v>0</v>
      </c>
      <c r="D10" t="n">
        <v>4.57</v>
      </c>
      <c r="E10" t="n">
        <v>0.43</v>
      </c>
      <c r="F10" t="n">
        <v>10.71</v>
      </c>
      <c r="G10" t="n">
        <v>15.29</v>
      </c>
      <c r="H10" t="n">
        <v>5</v>
      </c>
      <c r="I10" t="n">
        <v>3</v>
      </c>
      <c r="J10" t="n">
        <v>-1</v>
      </c>
      <c r="K10" t="n">
        <v>-1</v>
      </c>
      <c r="L10">
        <f>HYPERLINK("https://www.defined.fi/sol/EjYm7bAPPkeYQoUBRf2HF8xEqNbztahJBHuPxGPkpump?maker=5JYz2tsZVhU4AZ5PxDNux6GV31unTVa4ohuvEjJ2K5TJ","https://www.defined.fi/sol/EjYm7bAPPkeYQoUBRf2HF8xEqNbztahJBHuPxGPkpump?maker=5JYz2tsZVhU4AZ5PxDNux6GV31unTVa4ohuvEjJ2K5TJ")</f>
        <v/>
      </c>
      <c r="M10">
        <f>HYPERLINK("https://dexscreener.com/solana/EjYm7bAPPkeYQoUBRf2HF8xEqNbztahJBHuPxGPkpump?maker=5JYz2tsZVhU4AZ5PxDNux6GV31unTVa4ohuvEjJ2K5TJ","https://dexscreener.com/solana/EjYm7bAPPkeYQoUBRf2HF8xEqNbztahJBHuPxGPkpump?maker=5JYz2tsZVhU4AZ5PxDNux6GV31unTVa4ohuvEjJ2K5TJ")</f>
        <v/>
      </c>
    </row>
    <row r="11">
      <c r="A11" t="inlineStr">
        <is>
          <t>BoqxPibVPL9xSpNq8iZ5ojwbi8dtn37Bk6f3jx4mpump</t>
        </is>
      </c>
      <c r="B11" t="inlineStr">
        <is>
          <t>TAURUS</t>
        </is>
      </c>
      <c r="C11" t="n">
        <v>0</v>
      </c>
      <c r="D11" t="n">
        <v>-0.879</v>
      </c>
      <c r="E11" t="n">
        <v>-1</v>
      </c>
      <c r="F11" t="n">
        <v>4.03</v>
      </c>
      <c r="G11" t="n">
        <v>3.15</v>
      </c>
      <c r="H11" t="n">
        <v>1</v>
      </c>
      <c r="I11" t="n">
        <v>2</v>
      </c>
      <c r="J11" t="n">
        <v>-1</v>
      </c>
      <c r="K11" t="n">
        <v>-1</v>
      </c>
      <c r="L11">
        <f>HYPERLINK("https://www.defined.fi/sol/BoqxPibVPL9xSpNq8iZ5ojwbi8dtn37Bk6f3jx4mpump?maker=5JYz2tsZVhU4AZ5PxDNux6GV31unTVa4ohuvEjJ2K5TJ","https://www.defined.fi/sol/BoqxPibVPL9xSpNq8iZ5ojwbi8dtn37Bk6f3jx4mpump?maker=5JYz2tsZVhU4AZ5PxDNux6GV31unTVa4ohuvEjJ2K5TJ")</f>
        <v/>
      </c>
      <c r="M11">
        <f>HYPERLINK("https://dexscreener.com/solana/BoqxPibVPL9xSpNq8iZ5ojwbi8dtn37Bk6f3jx4mpump?maker=5JYz2tsZVhU4AZ5PxDNux6GV31unTVa4ohuvEjJ2K5TJ","https://dexscreener.com/solana/BoqxPibVPL9xSpNq8iZ5ojwbi8dtn37Bk6f3jx4mpump?maker=5JYz2tsZVhU4AZ5PxDNux6GV31unTVa4ohuvEjJ2K5TJ")</f>
        <v/>
      </c>
    </row>
    <row r="12">
      <c r="A12" t="inlineStr">
        <is>
          <t>5oteiV3YZ81aJ7ByZXJzediXrQRQV6RGXS22DBhtpump</t>
        </is>
      </c>
      <c r="B12" t="inlineStr">
        <is>
          <t>VIRGO</t>
        </is>
      </c>
      <c r="C12" t="n">
        <v>0</v>
      </c>
      <c r="D12" t="n">
        <v>6.91</v>
      </c>
      <c r="E12" t="n">
        <v>1.16</v>
      </c>
      <c r="F12" t="n">
        <v>5.96</v>
      </c>
      <c r="G12" t="n">
        <v>12.87</v>
      </c>
      <c r="H12" t="n">
        <v>6</v>
      </c>
      <c r="I12" t="n">
        <v>5</v>
      </c>
      <c r="J12" t="n">
        <v>-1</v>
      </c>
      <c r="K12" t="n">
        <v>-1</v>
      </c>
      <c r="L12">
        <f>HYPERLINK("https://www.defined.fi/sol/5oteiV3YZ81aJ7ByZXJzediXrQRQV6RGXS22DBhtpump?maker=5JYz2tsZVhU4AZ5PxDNux6GV31unTVa4ohuvEjJ2K5TJ","https://www.defined.fi/sol/5oteiV3YZ81aJ7ByZXJzediXrQRQV6RGXS22DBhtpump?maker=5JYz2tsZVhU4AZ5PxDNux6GV31unTVa4ohuvEjJ2K5TJ")</f>
        <v/>
      </c>
      <c r="M12">
        <f>HYPERLINK("https://dexscreener.com/solana/5oteiV3YZ81aJ7ByZXJzediXrQRQV6RGXS22DBhtpump?maker=5JYz2tsZVhU4AZ5PxDNux6GV31unTVa4ohuvEjJ2K5TJ","https://dexscreener.com/solana/5oteiV3YZ81aJ7ByZXJzediXrQRQV6RGXS22DBhtpump?maker=5JYz2tsZVhU4AZ5PxDNux6GV31unTVa4ohuvEjJ2K5TJ")</f>
        <v/>
      </c>
    </row>
    <row r="13">
      <c r="A13" t="inlineStr">
        <is>
          <t>BWHNacCdegU9A1Uv8RSv81KbzCpx3ySATU7Ay7Rdpump</t>
        </is>
      </c>
      <c r="B13" t="inlineStr">
        <is>
          <t>DNN</t>
        </is>
      </c>
      <c r="C13" t="n">
        <v>0</v>
      </c>
      <c r="D13" t="n">
        <v>-0.622</v>
      </c>
      <c r="E13" t="n">
        <v>-1</v>
      </c>
      <c r="F13" t="n">
        <v>1.03</v>
      </c>
      <c r="G13" t="n">
        <v>0.405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HYPERLINK("https://www.defined.fi/sol/BWHNacCdegU9A1Uv8RSv81KbzCpx3ySATU7Ay7Rdpump?maker=5JYz2tsZVhU4AZ5PxDNux6GV31unTVa4ohuvEjJ2K5TJ","https://www.defined.fi/sol/BWHNacCdegU9A1Uv8RSv81KbzCpx3ySATU7Ay7Rdpump?maker=5JYz2tsZVhU4AZ5PxDNux6GV31unTVa4ohuvEjJ2K5TJ")</f>
        <v/>
      </c>
      <c r="M13">
        <f>HYPERLINK("https://dexscreener.com/solana/BWHNacCdegU9A1Uv8RSv81KbzCpx3ySATU7Ay7Rdpump?maker=5JYz2tsZVhU4AZ5PxDNux6GV31unTVa4ohuvEjJ2K5TJ","https://dexscreener.com/solana/BWHNacCdegU9A1Uv8RSv81KbzCpx3ySATU7Ay7Rdpump?maker=5JYz2tsZVhU4AZ5PxDNux6GV31unTVa4ohuvEjJ2K5TJ")</f>
        <v/>
      </c>
    </row>
    <row r="14">
      <c r="A14" t="inlineStr">
        <is>
          <t>H3MdcPyJf2D1MVEGzdxeNEb6PfKyXh1oiNnszeD4pump</t>
        </is>
      </c>
      <c r="B14" t="inlineStr">
        <is>
          <t>369</t>
        </is>
      </c>
      <c r="C14" t="n">
        <v>0</v>
      </c>
      <c r="D14" t="n">
        <v>-0.092</v>
      </c>
      <c r="E14" t="n">
        <v>-0.19</v>
      </c>
      <c r="F14" t="n">
        <v>0.496</v>
      </c>
      <c r="G14" t="n">
        <v>0.403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HYPERLINK("https://www.defined.fi/sol/H3MdcPyJf2D1MVEGzdxeNEb6PfKyXh1oiNnszeD4pump?maker=5JYz2tsZVhU4AZ5PxDNux6GV31unTVa4ohuvEjJ2K5TJ","https://www.defined.fi/sol/H3MdcPyJf2D1MVEGzdxeNEb6PfKyXh1oiNnszeD4pump?maker=5JYz2tsZVhU4AZ5PxDNux6GV31unTVa4ohuvEjJ2K5TJ")</f>
        <v/>
      </c>
      <c r="M14">
        <f>HYPERLINK("https://dexscreener.com/solana/H3MdcPyJf2D1MVEGzdxeNEb6PfKyXh1oiNnszeD4pump?maker=5JYz2tsZVhU4AZ5PxDNux6GV31unTVa4ohuvEjJ2K5TJ","https://dexscreener.com/solana/H3MdcPyJf2D1MVEGzdxeNEb6PfKyXh1oiNnszeD4pump?maker=5JYz2tsZVhU4AZ5PxDNux6GV31unTVa4ohuvEjJ2K5TJ")</f>
        <v/>
      </c>
    </row>
    <row r="15">
      <c r="A15" t="inlineStr">
        <is>
          <t>B3aQtatM77LFvRqdMxrWPJ3ris6yY6tzx444BwXW343U</t>
        </is>
      </c>
      <c r="B15" t="inlineStr">
        <is>
          <t>JAPPADAPPA</t>
        </is>
      </c>
      <c r="C15" t="n">
        <v>0</v>
      </c>
      <c r="D15" t="n">
        <v>0.003</v>
      </c>
      <c r="E15" t="n">
        <v>-1</v>
      </c>
      <c r="F15" t="n">
        <v>0.494</v>
      </c>
      <c r="G15" t="n">
        <v>0.497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HYPERLINK("https://www.defined.fi/sol/B3aQtatM77LFvRqdMxrWPJ3ris6yY6tzx444BwXW343U?maker=5JYz2tsZVhU4AZ5PxDNux6GV31unTVa4ohuvEjJ2K5TJ","https://www.defined.fi/sol/B3aQtatM77LFvRqdMxrWPJ3ris6yY6tzx444BwXW343U?maker=5JYz2tsZVhU4AZ5PxDNux6GV31unTVa4ohuvEjJ2K5TJ")</f>
        <v/>
      </c>
      <c r="M15">
        <f>HYPERLINK("https://dexscreener.com/solana/B3aQtatM77LFvRqdMxrWPJ3ris6yY6tzx444BwXW343U?maker=5JYz2tsZVhU4AZ5PxDNux6GV31unTVa4ohuvEjJ2K5TJ","https://dexscreener.com/solana/B3aQtatM77LFvRqdMxrWPJ3ris6yY6tzx444BwXW343U?maker=5JYz2tsZVhU4AZ5PxDNux6GV31unTVa4ohuvEjJ2K5TJ")</f>
        <v/>
      </c>
    </row>
    <row r="16">
      <c r="A16" t="inlineStr">
        <is>
          <t>DjwinMQ5FNoNpXKFekqukVbpVMLHCYGG4R3ETTM9pump</t>
        </is>
      </c>
      <c r="B16" t="inlineStr">
        <is>
          <t>$Crocci</t>
        </is>
      </c>
      <c r="C16" t="n">
        <v>0</v>
      </c>
      <c r="D16" t="n">
        <v>-2.67</v>
      </c>
      <c r="E16" t="n">
        <v>-0.34</v>
      </c>
      <c r="F16" t="n">
        <v>7.86</v>
      </c>
      <c r="G16" t="n">
        <v>5.19</v>
      </c>
      <c r="H16" t="n">
        <v>9</v>
      </c>
      <c r="I16" t="n">
        <v>3</v>
      </c>
      <c r="J16" t="n">
        <v>-1</v>
      </c>
      <c r="K16" t="n">
        <v>-1</v>
      </c>
      <c r="L16">
        <f>HYPERLINK("https://www.defined.fi/sol/DjwinMQ5FNoNpXKFekqukVbpVMLHCYGG4R3ETTM9pump?maker=5JYz2tsZVhU4AZ5PxDNux6GV31unTVa4ohuvEjJ2K5TJ","https://www.defined.fi/sol/DjwinMQ5FNoNpXKFekqukVbpVMLHCYGG4R3ETTM9pump?maker=5JYz2tsZVhU4AZ5PxDNux6GV31unTVa4ohuvEjJ2K5TJ")</f>
        <v/>
      </c>
      <c r="M16">
        <f>HYPERLINK("https://dexscreener.com/solana/DjwinMQ5FNoNpXKFekqukVbpVMLHCYGG4R3ETTM9pump?maker=5JYz2tsZVhU4AZ5PxDNux6GV31unTVa4ohuvEjJ2K5TJ","https://dexscreener.com/solana/DjwinMQ5FNoNpXKFekqukVbpVMLHCYGG4R3ETTM9pump?maker=5JYz2tsZVhU4AZ5PxDNux6GV31unTVa4ohuvEjJ2K5TJ")</f>
        <v/>
      </c>
    </row>
    <row r="17">
      <c r="A17" t="inlineStr">
        <is>
          <t>C6fi6E38BcgPJbZXNaikivKYCSTAGg3cqjpfajRapump</t>
        </is>
      </c>
      <c r="B17" t="inlineStr">
        <is>
          <t>CO/DE</t>
        </is>
      </c>
      <c r="C17" t="n">
        <v>0</v>
      </c>
      <c r="D17" t="n">
        <v>0.033</v>
      </c>
      <c r="E17" t="n">
        <v>0.07000000000000001</v>
      </c>
      <c r="F17" t="n">
        <v>0.492</v>
      </c>
      <c r="G17" t="n">
        <v>0.525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HYPERLINK("https://www.defined.fi/sol/C6fi6E38BcgPJbZXNaikivKYCSTAGg3cqjpfajRapump?maker=5JYz2tsZVhU4AZ5PxDNux6GV31unTVa4ohuvEjJ2K5TJ","https://www.defined.fi/sol/C6fi6E38BcgPJbZXNaikivKYCSTAGg3cqjpfajRapump?maker=5JYz2tsZVhU4AZ5PxDNux6GV31unTVa4ohuvEjJ2K5TJ")</f>
        <v/>
      </c>
      <c r="M17">
        <f>HYPERLINK("https://dexscreener.com/solana/C6fi6E38BcgPJbZXNaikivKYCSTAGg3cqjpfajRapump?maker=5JYz2tsZVhU4AZ5PxDNux6GV31unTVa4ohuvEjJ2K5TJ","https://dexscreener.com/solana/C6fi6E38BcgPJbZXNaikivKYCSTAGg3cqjpfajRapump?maker=5JYz2tsZVhU4AZ5PxDNux6GV31unTVa4ohuvEjJ2K5TJ")</f>
        <v/>
      </c>
    </row>
    <row r="18">
      <c r="A18" t="inlineStr">
        <is>
          <t>8jmWWtDvFFxJpPDMpNyZ1B6Zpa4whoteXSCxidpWpump</t>
        </is>
      </c>
      <c r="B18" t="inlineStr">
        <is>
          <t>hi</t>
        </is>
      </c>
      <c r="C18" t="n">
        <v>0</v>
      </c>
      <c r="D18" t="n">
        <v>-0.241</v>
      </c>
      <c r="E18" t="n">
        <v>-1</v>
      </c>
      <c r="F18" t="n">
        <v>1.03</v>
      </c>
      <c r="G18" t="n">
        <v>0.785</v>
      </c>
      <c r="H18" t="n">
        <v>2</v>
      </c>
      <c r="I18" t="n">
        <v>2</v>
      </c>
      <c r="J18" t="n">
        <v>-1</v>
      </c>
      <c r="K18" t="n">
        <v>-1</v>
      </c>
      <c r="L18">
        <f>HYPERLINK("https://www.defined.fi/sol/8jmWWtDvFFxJpPDMpNyZ1B6Zpa4whoteXSCxidpWpump?maker=5JYz2tsZVhU4AZ5PxDNux6GV31unTVa4ohuvEjJ2K5TJ","https://www.defined.fi/sol/8jmWWtDvFFxJpPDMpNyZ1B6Zpa4whoteXSCxidpWpump?maker=5JYz2tsZVhU4AZ5PxDNux6GV31unTVa4ohuvEjJ2K5TJ")</f>
        <v/>
      </c>
      <c r="M18">
        <f>HYPERLINK("https://dexscreener.com/solana/8jmWWtDvFFxJpPDMpNyZ1B6Zpa4whoteXSCxidpWpump?maker=5JYz2tsZVhU4AZ5PxDNux6GV31unTVa4ohuvEjJ2K5TJ","https://dexscreener.com/solana/8jmWWtDvFFxJpPDMpNyZ1B6Zpa4whoteXSCxidpWpump?maker=5JYz2tsZVhU4AZ5PxDNux6GV31unTVa4ohuvEjJ2K5TJ")</f>
        <v/>
      </c>
    </row>
    <row r="19">
      <c r="A19" t="inlineStr">
        <is>
          <t>2tBPEZp3uChtKvdKhWgaA8AsqK3J6Mvt8w7XQo39pump</t>
        </is>
      </c>
      <c r="B19" t="inlineStr">
        <is>
          <t>maxy</t>
        </is>
      </c>
      <c r="C19" t="n">
        <v>0</v>
      </c>
      <c r="D19" t="n">
        <v>3.11</v>
      </c>
      <c r="E19" t="n">
        <v>2.11</v>
      </c>
      <c r="F19" t="n">
        <v>1.47</v>
      </c>
      <c r="G19" t="n">
        <v>4.59</v>
      </c>
      <c r="H19" t="n">
        <v>3</v>
      </c>
      <c r="I19" t="n">
        <v>1</v>
      </c>
      <c r="J19" t="n">
        <v>-1</v>
      </c>
      <c r="K19" t="n">
        <v>-1</v>
      </c>
      <c r="L19">
        <f>HYPERLINK("https://www.defined.fi/sol/2tBPEZp3uChtKvdKhWgaA8AsqK3J6Mvt8w7XQo39pump?maker=5JYz2tsZVhU4AZ5PxDNux6GV31unTVa4ohuvEjJ2K5TJ","https://www.defined.fi/sol/2tBPEZp3uChtKvdKhWgaA8AsqK3J6Mvt8w7XQo39pump?maker=5JYz2tsZVhU4AZ5PxDNux6GV31unTVa4ohuvEjJ2K5TJ")</f>
        <v/>
      </c>
      <c r="M19">
        <f>HYPERLINK("https://dexscreener.com/solana/2tBPEZp3uChtKvdKhWgaA8AsqK3J6Mvt8w7XQo39pump?maker=5JYz2tsZVhU4AZ5PxDNux6GV31unTVa4ohuvEjJ2K5TJ","https://dexscreener.com/solana/2tBPEZp3uChtKvdKhWgaA8AsqK3J6Mvt8w7XQo39pump?maker=5JYz2tsZVhU4AZ5PxDNux6GV31unTVa4ohuvEjJ2K5TJ")</f>
        <v/>
      </c>
    </row>
    <row r="20">
      <c r="A20" t="inlineStr">
        <is>
          <t>Gj3CFRTEyoK9E6xgXZ1ka2Jd17p72MqQRw1Ne7ncpump</t>
        </is>
      </c>
      <c r="B20" t="inlineStr">
        <is>
          <t>Paradox</t>
        </is>
      </c>
      <c r="C20" t="n">
        <v>0</v>
      </c>
      <c r="D20" t="n">
        <v>-0.301</v>
      </c>
      <c r="E20" t="n">
        <v>-1</v>
      </c>
      <c r="F20" t="n">
        <v>0.519</v>
      </c>
      <c r="G20" t="n">
        <v>0.218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HYPERLINK("https://www.defined.fi/sol/Gj3CFRTEyoK9E6xgXZ1ka2Jd17p72MqQRw1Ne7ncpump?maker=5JYz2tsZVhU4AZ5PxDNux6GV31unTVa4ohuvEjJ2K5TJ","https://www.defined.fi/sol/Gj3CFRTEyoK9E6xgXZ1ka2Jd17p72MqQRw1Ne7ncpump?maker=5JYz2tsZVhU4AZ5PxDNux6GV31unTVa4ohuvEjJ2K5TJ")</f>
        <v/>
      </c>
      <c r="M20">
        <f>HYPERLINK("https://dexscreener.com/solana/Gj3CFRTEyoK9E6xgXZ1ka2Jd17p72MqQRw1Ne7ncpump?maker=5JYz2tsZVhU4AZ5PxDNux6GV31unTVa4ohuvEjJ2K5TJ","https://dexscreener.com/solana/Gj3CFRTEyoK9E6xgXZ1ka2Jd17p72MqQRw1Ne7ncpump?maker=5JYz2tsZVhU4AZ5PxDNux6GV31unTVa4ohuvEjJ2K5TJ")</f>
        <v/>
      </c>
    </row>
    <row r="21">
      <c r="A21" t="inlineStr">
        <is>
          <t>Ujgxis6SncBReBhvhKshjveErWBGGuBTjEfkbskpump</t>
        </is>
      </c>
      <c r="B21" t="inlineStr">
        <is>
          <t>MAGA</t>
        </is>
      </c>
      <c r="C21" t="n">
        <v>0</v>
      </c>
      <c r="D21" t="n">
        <v>1.61</v>
      </c>
      <c r="E21" t="n">
        <v>0.44</v>
      </c>
      <c r="F21" t="n">
        <v>3.64</v>
      </c>
      <c r="G21" t="n">
        <v>5.25</v>
      </c>
      <c r="H21" t="n">
        <v>5</v>
      </c>
      <c r="I21" t="n">
        <v>3</v>
      </c>
      <c r="J21" t="n">
        <v>-1</v>
      </c>
      <c r="K21" t="n">
        <v>-1</v>
      </c>
      <c r="L21">
        <f>HYPERLINK("https://www.defined.fi/sol/Ujgxis6SncBReBhvhKshjveErWBGGuBTjEfkbskpump?maker=5JYz2tsZVhU4AZ5PxDNux6GV31unTVa4ohuvEjJ2K5TJ","https://www.defined.fi/sol/Ujgxis6SncBReBhvhKshjveErWBGGuBTjEfkbskpump?maker=5JYz2tsZVhU4AZ5PxDNux6GV31unTVa4ohuvEjJ2K5TJ")</f>
        <v/>
      </c>
      <c r="M21">
        <f>HYPERLINK("https://dexscreener.com/solana/Ujgxis6SncBReBhvhKshjveErWBGGuBTjEfkbskpump?maker=5JYz2tsZVhU4AZ5PxDNux6GV31unTVa4ohuvEjJ2K5TJ","https://dexscreener.com/solana/Ujgxis6SncBReBhvhKshjveErWBGGuBTjEfkbskpump?maker=5JYz2tsZVhU4AZ5PxDNux6GV31unTVa4ohuvEjJ2K5TJ")</f>
        <v/>
      </c>
    </row>
    <row r="22">
      <c r="A22" t="inlineStr">
        <is>
          <t>46SJKxbS5BWFBdGWx9fyNHTXQih9eiUPjsS6FHjqpump</t>
        </is>
      </c>
      <c r="B22" t="inlineStr">
        <is>
          <t>unknown_46SJ</t>
        </is>
      </c>
      <c r="C22" t="n">
        <v>0</v>
      </c>
      <c r="D22" t="n">
        <v>-0.443</v>
      </c>
      <c r="E22" t="n">
        <v>-0.45</v>
      </c>
      <c r="F22" t="n">
        <v>0.983</v>
      </c>
      <c r="G22" t="n">
        <v>0.54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HYPERLINK("https://www.defined.fi/sol/46SJKxbS5BWFBdGWx9fyNHTXQih9eiUPjsS6FHjqpump?maker=5JYz2tsZVhU4AZ5PxDNux6GV31unTVa4ohuvEjJ2K5TJ","https://www.defined.fi/sol/46SJKxbS5BWFBdGWx9fyNHTXQih9eiUPjsS6FHjqpump?maker=5JYz2tsZVhU4AZ5PxDNux6GV31unTVa4ohuvEjJ2K5TJ")</f>
        <v/>
      </c>
      <c r="M22">
        <f>HYPERLINK("https://dexscreener.com/solana/46SJKxbS5BWFBdGWx9fyNHTXQih9eiUPjsS6FHjqpump?maker=5JYz2tsZVhU4AZ5PxDNux6GV31unTVa4ohuvEjJ2K5TJ","https://dexscreener.com/solana/46SJKxbS5BWFBdGWx9fyNHTXQih9eiUPjsS6FHjqpump?maker=5JYz2tsZVhU4AZ5PxDNux6GV31unTVa4ohuvEjJ2K5TJ")</f>
        <v/>
      </c>
    </row>
    <row r="23">
      <c r="A23" t="inlineStr">
        <is>
          <t>DTh7CuuiPHfegmbUwkxVdpWbdSZsnhJTsmbnWcqpump</t>
        </is>
      </c>
      <c r="B23" t="inlineStr">
        <is>
          <t>LEGACY</t>
        </is>
      </c>
      <c r="C23" t="n">
        <v>0</v>
      </c>
      <c r="D23" t="n">
        <v>-3.01</v>
      </c>
      <c r="E23" t="n">
        <v>-0.28</v>
      </c>
      <c r="F23" t="n">
        <v>10.81</v>
      </c>
      <c r="G23" t="n">
        <v>7.81</v>
      </c>
      <c r="H23" t="n">
        <v>6</v>
      </c>
      <c r="I23" t="n">
        <v>4</v>
      </c>
      <c r="J23" t="n">
        <v>-1</v>
      </c>
      <c r="K23" t="n">
        <v>-1</v>
      </c>
      <c r="L23">
        <f>HYPERLINK("https://www.defined.fi/sol/DTh7CuuiPHfegmbUwkxVdpWbdSZsnhJTsmbnWcqpump?maker=5JYz2tsZVhU4AZ5PxDNux6GV31unTVa4ohuvEjJ2K5TJ","https://www.defined.fi/sol/DTh7CuuiPHfegmbUwkxVdpWbdSZsnhJTsmbnWcqpump?maker=5JYz2tsZVhU4AZ5PxDNux6GV31unTVa4ohuvEjJ2K5TJ")</f>
        <v/>
      </c>
      <c r="M23">
        <f>HYPERLINK("https://dexscreener.com/solana/DTh7CuuiPHfegmbUwkxVdpWbdSZsnhJTsmbnWcqpump?maker=5JYz2tsZVhU4AZ5PxDNux6GV31unTVa4ohuvEjJ2K5TJ","https://dexscreener.com/solana/DTh7CuuiPHfegmbUwkxVdpWbdSZsnhJTsmbnWcqpump?maker=5JYz2tsZVhU4AZ5PxDNux6GV31unTVa4ohuvEjJ2K5TJ")</f>
        <v/>
      </c>
    </row>
    <row r="24">
      <c r="A24" t="inlineStr">
        <is>
          <t>F5hisWWogHq8DHtF6491agcyZQ7KG1ZBXE3Hc52Fpump</t>
        </is>
      </c>
      <c r="B24" t="inlineStr">
        <is>
          <t>BOG</t>
        </is>
      </c>
      <c r="C24" t="n">
        <v>0</v>
      </c>
      <c r="D24" t="n">
        <v>-0.059</v>
      </c>
      <c r="E24" t="n">
        <v>-0.06</v>
      </c>
      <c r="F24" t="n">
        <v>0.98</v>
      </c>
      <c r="G24" t="n">
        <v>0.921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HYPERLINK("https://www.defined.fi/sol/F5hisWWogHq8DHtF6491agcyZQ7KG1ZBXE3Hc52Fpump?maker=5JYz2tsZVhU4AZ5PxDNux6GV31unTVa4ohuvEjJ2K5TJ","https://www.defined.fi/sol/F5hisWWogHq8DHtF6491agcyZQ7KG1ZBXE3Hc52Fpump?maker=5JYz2tsZVhU4AZ5PxDNux6GV31unTVa4ohuvEjJ2K5TJ")</f>
        <v/>
      </c>
      <c r="M24">
        <f>HYPERLINK("https://dexscreener.com/solana/F5hisWWogHq8DHtF6491agcyZQ7KG1ZBXE3Hc52Fpump?maker=5JYz2tsZVhU4AZ5PxDNux6GV31unTVa4ohuvEjJ2K5TJ","https://dexscreener.com/solana/F5hisWWogHq8DHtF6491agcyZQ7KG1ZBXE3Hc52Fpump?maker=5JYz2tsZVhU4AZ5PxDNux6GV31unTVa4ohuvEjJ2K5TJ")</f>
        <v/>
      </c>
    </row>
    <row r="25">
      <c r="A25" t="inlineStr">
        <is>
          <t>BmoisRvhTBiFWuPLNrtEPZEAkdeDNyZgTmQ9jg1Bpump</t>
        </is>
      </c>
      <c r="B25" t="inlineStr">
        <is>
          <t>QUBIT</t>
        </is>
      </c>
      <c r="C25" t="n">
        <v>0</v>
      </c>
      <c r="D25" t="n">
        <v>-1.91</v>
      </c>
      <c r="E25" t="n">
        <v>-0.65</v>
      </c>
      <c r="F25" t="n">
        <v>2.95</v>
      </c>
      <c r="G25" t="n">
        <v>1.04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HYPERLINK("https://www.defined.fi/sol/BmoisRvhTBiFWuPLNrtEPZEAkdeDNyZgTmQ9jg1Bpump?maker=5JYz2tsZVhU4AZ5PxDNux6GV31unTVa4ohuvEjJ2K5TJ","https://www.defined.fi/sol/BmoisRvhTBiFWuPLNrtEPZEAkdeDNyZgTmQ9jg1Bpump?maker=5JYz2tsZVhU4AZ5PxDNux6GV31unTVa4ohuvEjJ2K5TJ")</f>
        <v/>
      </c>
      <c r="M25">
        <f>HYPERLINK("https://dexscreener.com/solana/BmoisRvhTBiFWuPLNrtEPZEAkdeDNyZgTmQ9jg1Bpump?maker=5JYz2tsZVhU4AZ5PxDNux6GV31unTVa4ohuvEjJ2K5TJ","https://dexscreener.com/solana/BmoisRvhTBiFWuPLNrtEPZEAkdeDNyZgTmQ9jg1Bpump?maker=5JYz2tsZVhU4AZ5PxDNux6GV31unTVa4ohuvEjJ2K5TJ")</f>
        <v/>
      </c>
    </row>
    <row r="26">
      <c r="A26" t="inlineStr">
        <is>
          <t>29dFzFdoEHdvDYutuMaXDKYkgbNVy7rbS2RTbJZjpump</t>
        </is>
      </c>
      <c r="B26">
        <f>e</f>
        <v/>
      </c>
      <c r="C26" t="n">
        <v>0</v>
      </c>
      <c r="D26" t="n">
        <v>-4.64</v>
      </c>
      <c r="E26" t="n">
        <v>-0.86</v>
      </c>
      <c r="F26" t="n">
        <v>5.41</v>
      </c>
      <c r="G26" t="n">
        <v>0.768</v>
      </c>
      <c r="H26" t="n">
        <v>5</v>
      </c>
      <c r="I26" t="n">
        <v>1</v>
      </c>
      <c r="J26" t="n">
        <v>-1</v>
      </c>
      <c r="K26" t="n">
        <v>-1</v>
      </c>
      <c r="L26">
        <f>HYPERLINK("https://www.defined.fi/sol/29dFzFdoEHdvDYutuMaXDKYkgbNVy7rbS2RTbJZjpump?maker=5JYz2tsZVhU4AZ5PxDNux6GV31unTVa4ohuvEjJ2K5TJ","https://www.defined.fi/sol/29dFzFdoEHdvDYutuMaXDKYkgbNVy7rbS2RTbJZjpump?maker=5JYz2tsZVhU4AZ5PxDNux6GV31unTVa4ohuvEjJ2K5TJ")</f>
        <v/>
      </c>
      <c r="M26">
        <f>HYPERLINK("https://dexscreener.com/solana/29dFzFdoEHdvDYutuMaXDKYkgbNVy7rbS2RTbJZjpump?maker=5JYz2tsZVhU4AZ5PxDNux6GV31unTVa4ohuvEjJ2K5TJ","https://dexscreener.com/solana/29dFzFdoEHdvDYutuMaXDKYkgbNVy7rbS2RTbJZjpump?maker=5JYz2tsZVhU4AZ5PxDNux6GV31unTVa4ohuvEjJ2K5TJ")</f>
        <v/>
      </c>
    </row>
    <row r="27">
      <c r="A27" t="inlineStr">
        <is>
          <t>79XhMgd4RtGcKiZw9VaUjuUYhx1RG8uhvmDYGxrbpump</t>
        </is>
      </c>
      <c r="B27" t="inlineStr">
        <is>
          <t>Galacto</t>
        </is>
      </c>
      <c r="C27" t="n">
        <v>0</v>
      </c>
      <c r="D27" t="n">
        <v>-0.229</v>
      </c>
      <c r="E27" t="n">
        <v>-1</v>
      </c>
      <c r="F27" t="n">
        <v>0.972</v>
      </c>
      <c r="G27" t="n">
        <v>0.743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HYPERLINK("https://www.defined.fi/sol/79XhMgd4RtGcKiZw9VaUjuUYhx1RG8uhvmDYGxrbpump?maker=5JYz2tsZVhU4AZ5PxDNux6GV31unTVa4ohuvEjJ2K5TJ","https://www.defined.fi/sol/79XhMgd4RtGcKiZw9VaUjuUYhx1RG8uhvmDYGxrbpump?maker=5JYz2tsZVhU4AZ5PxDNux6GV31unTVa4ohuvEjJ2K5TJ")</f>
        <v/>
      </c>
      <c r="M27">
        <f>HYPERLINK("https://dexscreener.com/solana/79XhMgd4RtGcKiZw9VaUjuUYhx1RG8uhvmDYGxrbpump?maker=5JYz2tsZVhU4AZ5PxDNux6GV31unTVa4ohuvEjJ2K5TJ","https://dexscreener.com/solana/79XhMgd4RtGcKiZw9VaUjuUYhx1RG8uhvmDYGxrbpump?maker=5JYz2tsZVhU4AZ5PxDNux6GV31unTVa4ohuvEjJ2K5TJ")</f>
        <v/>
      </c>
    </row>
    <row r="28">
      <c r="A28" t="inlineStr">
        <is>
          <t>BZ92s5S7sHmxUj98frBiG8FsPd2jv5R4XGp74YbSpump</t>
        </is>
      </c>
      <c r="B28" t="inlineStr">
        <is>
          <t>Siri</t>
        </is>
      </c>
      <c r="C28" t="n">
        <v>0</v>
      </c>
      <c r="D28" t="n">
        <v>-0.255</v>
      </c>
      <c r="E28" t="n">
        <v>-0.06</v>
      </c>
      <c r="F28" t="n">
        <v>4.35</v>
      </c>
      <c r="G28" t="n">
        <v>4.1</v>
      </c>
      <c r="H28" t="n">
        <v>4</v>
      </c>
      <c r="I28" t="n">
        <v>3</v>
      </c>
      <c r="J28" t="n">
        <v>-1</v>
      </c>
      <c r="K28" t="n">
        <v>-1</v>
      </c>
      <c r="L28">
        <f>HYPERLINK("https://www.defined.fi/sol/BZ92s5S7sHmxUj98frBiG8FsPd2jv5R4XGp74YbSpump?maker=5JYz2tsZVhU4AZ5PxDNux6GV31unTVa4ohuvEjJ2K5TJ","https://www.defined.fi/sol/BZ92s5S7sHmxUj98frBiG8FsPd2jv5R4XGp74YbSpump?maker=5JYz2tsZVhU4AZ5PxDNux6GV31unTVa4ohuvEjJ2K5TJ")</f>
        <v/>
      </c>
      <c r="M28">
        <f>HYPERLINK("https://dexscreener.com/solana/BZ92s5S7sHmxUj98frBiG8FsPd2jv5R4XGp74YbSpump?maker=5JYz2tsZVhU4AZ5PxDNux6GV31unTVa4ohuvEjJ2K5TJ","https://dexscreener.com/solana/BZ92s5S7sHmxUj98frBiG8FsPd2jv5R4XGp74YbSpump?maker=5JYz2tsZVhU4AZ5PxDNux6GV31unTVa4ohuvEjJ2K5TJ")</f>
        <v/>
      </c>
    </row>
    <row r="29">
      <c r="A29" t="inlineStr">
        <is>
          <t>6iRCDy5NiXunR66r3k2wzonNUuJWbket1vPCsC5Wpump</t>
        </is>
      </c>
      <c r="B29" t="inlineStr">
        <is>
          <t>I-405cat</t>
        </is>
      </c>
      <c r="C29" t="n">
        <v>0</v>
      </c>
      <c r="D29" t="n">
        <v>-3.54</v>
      </c>
      <c r="E29" t="n">
        <v>-0.9</v>
      </c>
      <c r="F29" t="n">
        <v>3.95</v>
      </c>
      <c r="G29" t="n">
        <v>0.412</v>
      </c>
      <c r="H29" t="n">
        <v>3</v>
      </c>
      <c r="I29" t="n">
        <v>1</v>
      </c>
      <c r="J29" t="n">
        <v>-1</v>
      </c>
      <c r="K29" t="n">
        <v>-1</v>
      </c>
      <c r="L29">
        <f>HYPERLINK("https://www.defined.fi/sol/6iRCDy5NiXunR66r3k2wzonNUuJWbket1vPCsC5Wpump?maker=5JYz2tsZVhU4AZ5PxDNux6GV31unTVa4ohuvEjJ2K5TJ","https://www.defined.fi/sol/6iRCDy5NiXunR66r3k2wzonNUuJWbket1vPCsC5Wpump?maker=5JYz2tsZVhU4AZ5PxDNux6GV31unTVa4ohuvEjJ2K5TJ")</f>
        <v/>
      </c>
      <c r="M29">
        <f>HYPERLINK("https://dexscreener.com/solana/6iRCDy5NiXunR66r3k2wzonNUuJWbket1vPCsC5Wpump?maker=5JYz2tsZVhU4AZ5PxDNux6GV31unTVa4ohuvEjJ2K5TJ","https://dexscreener.com/solana/6iRCDy5NiXunR66r3k2wzonNUuJWbket1vPCsC5Wpump?maker=5JYz2tsZVhU4AZ5PxDNux6GV31unTVa4ohuvEjJ2K5TJ")</f>
        <v/>
      </c>
    </row>
    <row r="30">
      <c r="A30" t="inlineStr">
        <is>
          <t>9EgCqiYjarXNJbCekHfSHzwAFf1XTcB1cRnusMPDpump</t>
        </is>
      </c>
      <c r="B30" t="inlineStr">
        <is>
          <t>OMG</t>
        </is>
      </c>
      <c r="C30" t="n">
        <v>0</v>
      </c>
      <c r="D30" t="n">
        <v>0.779</v>
      </c>
      <c r="E30" t="n">
        <v>0.04</v>
      </c>
      <c r="F30" t="n">
        <v>17.57</v>
      </c>
      <c r="G30" t="n">
        <v>18.35</v>
      </c>
      <c r="H30" t="n">
        <v>19</v>
      </c>
      <c r="I30" t="n">
        <v>9</v>
      </c>
      <c r="J30" t="n">
        <v>-1</v>
      </c>
      <c r="K30" t="n">
        <v>-1</v>
      </c>
      <c r="L30">
        <f>HYPERLINK("https://www.defined.fi/sol/9EgCqiYjarXNJbCekHfSHzwAFf1XTcB1cRnusMPDpump?maker=5JYz2tsZVhU4AZ5PxDNux6GV31unTVa4ohuvEjJ2K5TJ","https://www.defined.fi/sol/9EgCqiYjarXNJbCekHfSHzwAFf1XTcB1cRnusMPDpump?maker=5JYz2tsZVhU4AZ5PxDNux6GV31unTVa4ohuvEjJ2K5TJ")</f>
        <v/>
      </c>
      <c r="M30">
        <f>HYPERLINK("https://dexscreener.com/solana/9EgCqiYjarXNJbCekHfSHzwAFf1XTcB1cRnusMPDpump?maker=5JYz2tsZVhU4AZ5PxDNux6GV31unTVa4ohuvEjJ2K5TJ","https://dexscreener.com/solana/9EgCqiYjarXNJbCekHfSHzwAFf1XTcB1cRnusMPDpump?maker=5JYz2tsZVhU4AZ5PxDNux6GV31unTVa4ohuvEjJ2K5TJ")</f>
        <v/>
      </c>
    </row>
    <row r="31">
      <c r="A31" t="inlineStr">
        <is>
          <t>5bq19aTSSBV9xg1NoXG4EuYNMEjbdQvHb57cH4Krpump</t>
        </is>
      </c>
      <c r="B31" t="inlineStr">
        <is>
          <t>arisbe</t>
        </is>
      </c>
      <c r="C31" t="n">
        <v>0</v>
      </c>
      <c r="D31" t="n">
        <v>-3.02</v>
      </c>
      <c r="E31" t="n">
        <v>-0.77</v>
      </c>
      <c r="F31" t="n">
        <v>3.94</v>
      </c>
      <c r="G31" t="n">
        <v>0.928</v>
      </c>
      <c r="H31" t="n">
        <v>4</v>
      </c>
      <c r="I31" t="n">
        <v>1</v>
      </c>
      <c r="J31" t="n">
        <v>-1</v>
      </c>
      <c r="K31" t="n">
        <v>-1</v>
      </c>
      <c r="L31">
        <f>HYPERLINK("https://www.defined.fi/sol/5bq19aTSSBV9xg1NoXG4EuYNMEjbdQvHb57cH4Krpump?maker=5JYz2tsZVhU4AZ5PxDNux6GV31unTVa4ohuvEjJ2K5TJ","https://www.defined.fi/sol/5bq19aTSSBV9xg1NoXG4EuYNMEjbdQvHb57cH4Krpump?maker=5JYz2tsZVhU4AZ5PxDNux6GV31unTVa4ohuvEjJ2K5TJ")</f>
        <v/>
      </c>
      <c r="M31">
        <f>HYPERLINK("https://dexscreener.com/solana/5bq19aTSSBV9xg1NoXG4EuYNMEjbdQvHb57cH4Krpump?maker=5JYz2tsZVhU4AZ5PxDNux6GV31unTVa4ohuvEjJ2K5TJ","https://dexscreener.com/solana/5bq19aTSSBV9xg1NoXG4EuYNMEjbdQvHb57cH4Krpump?maker=5JYz2tsZVhU4AZ5PxDNux6GV31unTVa4ohuvEjJ2K5TJ")</f>
        <v/>
      </c>
    </row>
    <row r="32">
      <c r="A32" t="inlineStr">
        <is>
          <t>8mfiuaQ3Rm5cp5EvVg13EM6Kjw42jyRqMZudJsJUpump</t>
        </is>
      </c>
      <c r="B32" t="inlineStr">
        <is>
          <t>Waluigi</t>
        </is>
      </c>
      <c r="C32" t="n">
        <v>0</v>
      </c>
      <c r="D32" t="n">
        <v>-1.11</v>
      </c>
      <c r="E32" t="n">
        <v>-1</v>
      </c>
      <c r="F32" t="n">
        <v>2.05</v>
      </c>
      <c r="G32" t="n">
        <v>0.9379999999999999</v>
      </c>
      <c r="H32" t="n">
        <v>3</v>
      </c>
      <c r="I32" t="n">
        <v>2</v>
      </c>
      <c r="J32" t="n">
        <v>-1</v>
      </c>
      <c r="K32" t="n">
        <v>-1</v>
      </c>
      <c r="L32">
        <f>HYPERLINK("https://www.defined.fi/sol/8mfiuaQ3Rm5cp5EvVg13EM6Kjw42jyRqMZudJsJUpump?maker=5JYz2tsZVhU4AZ5PxDNux6GV31unTVa4ohuvEjJ2K5TJ","https://www.defined.fi/sol/8mfiuaQ3Rm5cp5EvVg13EM6Kjw42jyRqMZudJsJUpump?maker=5JYz2tsZVhU4AZ5PxDNux6GV31unTVa4ohuvEjJ2K5TJ")</f>
        <v/>
      </c>
      <c r="M32">
        <f>HYPERLINK("https://dexscreener.com/solana/8mfiuaQ3Rm5cp5EvVg13EM6Kjw42jyRqMZudJsJUpump?maker=5JYz2tsZVhU4AZ5PxDNux6GV31unTVa4ohuvEjJ2K5TJ","https://dexscreener.com/solana/8mfiuaQ3Rm5cp5EvVg13EM6Kjw42jyRqMZudJsJUpump?maker=5JYz2tsZVhU4AZ5PxDNux6GV31unTVa4ohuvEjJ2K5TJ")</f>
        <v/>
      </c>
    </row>
    <row r="33">
      <c r="A33" t="inlineStr">
        <is>
          <t>GbwanZf6fp47iEK2HrmFQWC5XHzy3G1dnXrS3BJYpump</t>
        </is>
      </c>
      <c r="B33" t="inlineStr">
        <is>
          <t>HWPW</t>
        </is>
      </c>
      <c r="C33" t="n">
        <v>1</v>
      </c>
      <c r="D33" t="n">
        <v>7.84</v>
      </c>
      <c r="E33" t="n">
        <v>0.57</v>
      </c>
      <c r="F33" t="n">
        <v>13.65</v>
      </c>
      <c r="G33" t="n">
        <v>21.49</v>
      </c>
      <c r="H33" t="n">
        <v>11</v>
      </c>
      <c r="I33" t="n">
        <v>12</v>
      </c>
      <c r="J33" t="n">
        <v>-1</v>
      </c>
      <c r="K33" t="n">
        <v>-1</v>
      </c>
      <c r="L33">
        <f>HYPERLINK("https://www.defined.fi/sol/GbwanZf6fp47iEK2HrmFQWC5XHzy3G1dnXrS3BJYpump?maker=5JYz2tsZVhU4AZ5PxDNux6GV31unTVa4ohuvEjJ2K5TJ","https://www.defined.fi/sol/GbwanZf6fp47iEK2HrmFQWC5XHzy3G1dnXrS3BJYpump?maker=5JYz2tsZVhU4AZ5PxDNux6GV31unTVa4ohuvEjJ2K5TJ")</f>
        <v/>
      </c>
      <c r="M33">
        <f>HYPERLINK("https://dexscreener.com/solana/GbwanZf6fp47iEK2HrmFQWC5XHzy3G1dnXrS3BJYpump?maker=5JYz2tsZVhU4AZ5PxDNux6GV31unTVa4ohuvEjJ2K5TJ","https://dexscreener.com/solana/GbwanZf6fp47iEK2HrmFQWC5XHzy3G1dnXrS3BJYpump?maker=5JYz2tsZVhU4AZ5PxDNux6GV31unTVa4ohuvEjJ2K5TJ")</f>
        <v/>
      </c>
    </row>
    <row r="34">
      <c r="A34" t="inlineStr">
        <is>
          <t>D57CP6MA7G5idNmxAuigU6W8uPeiGvDVuuwh4z2ypump</t>
        </is>
      </c>
      <c r="B34" t="inlineStr">
        <is>
          <t>LOOM</t>
        </is>
      </c>
      <c r="C34" t="n">
        <v>1</v>
      </c>
      <c r="D34" t="n">
        <v>35.43</v>
      </c>
      <c r="E34" t="n">
        <v>1.31</v>
      </c>
      <c r="F34" t="n">
        <v>26.96</v>
      </c>
      <c r="G34" t="n">
        <v>62.38</v>
      </c>
      <c r="H34" t="n">
        <v>13</v>
      </c>
      <c r="I34" t="n">
        <v>20</v>
      </c>
      <c r="J34" t="n">
        <v>-1</v>
      </c>
      <c r="K34" t="n">
        <v>-1</v>
      </c>
      <c r="L34">
        <f>HYPERLINK("https://www.defined.fi/sol/D57CP6MA7G5idNmxAuigU6W8uPeiGvDVuuwh4z2ypump?maker=5JYz2tsZVhU4AZ5PxDNux6GV31unTVa4ohuvEjJ2K5TJ","https://www.defined.fi/sol/D57CP6MA7G5idNmxAuigU6W8uPeiGvDVuuwh4z2ypump?maker=5JYz2tsZVhU4AZ5PxDNux6GV31unTVa4ohuvEjJ2K5TJ")</f>
        <v/>
      </c>
      <c r="M34">
        <f>HYPERLINK("https://dexscreener.com/solana/D57CP6MA7G5idNmxAuigU6W8uPeiGvDVuuwh4z2ypump?maker=5JYz2tsZVhU4AZ5PxDNux6GV31unTVa4ohuvEjJ2K5TJ","https://dexscreener.com/solana/D57CP6MA7G5idNmxAuigU6W8uPeiGvDVuuwh4z2ypump?maker=5JYz2tsZVhU4AZ5PxDNux6GV31unTVa4ohuvEjJ2K5TJ")</f>
        <v/>
      </c>
    </row>
    <row r="35">
      <c r="A35" t="inlineStr">
        <is>
          <t>9QD2oEzrMAnXkBkruNSKFnHzvPJ4bWkyrtVEwcyfpump</t>
        </is>
      </c>
      <c r="B35" t="inlineStr">
        <is>
          <t>thebes</t>
        </is>
      </c>
      <c r="C35" t="n">
        <v>1</v>
      </c>
      <c r="D35" t="n">
        <v>-9.460000000000001</v>
      </c>
      <c r="E35" t="n">
        <v>-0.38</v>
      </c>
      <c r="F35" t="n">
        <v>24.86</v>
      </c>
      <c r="G35" t="n">
        <v>15.4</v>
      </c>
      <c r="H35" t="n">
        <v>12</v>
      </c>
      <c r="I35" t="n">
        <v>6</v>
      </c>
      <c r="J35" t="n">
        <v>-1</v>
      </c>
      <c r="K35" t="n">
        <v>-1</v>
      </c>
      <c r="L35">
        <f>HYPERLINK("https://www.defined.fi/sol/9QD2oEzrMAnXkBkruNSKFnHzvPJ4bWkyrtVEwcyfpump?maker=5JYz2tsZVhU4AZ5PxDNux6GV31unTVa4ohuvEjJ2K5TJ","https://www.defined.fi/sol/9QD2oEzrMAnXkBkruNSKFnHzvPJ4bWkyrtVEwcyfpump?maker=5JYz2tsZVhU4AZ5PxDNux6GV31unTVa4ohuvEjJ2K5TJ")</f>
        <v/>
      </c>
      <c r="M35">
        <f>HYPERLINK("https://dexscreener.com/solana/9QD2oEzrMAnXkBkruNSKFnHzvPJ4bWkyrtVEwcyfpump?maker=5JYz2tsZVhU4AZ5PxDNux6GV31unTVa4ohuvEjJ2K5TJ","https://dexscreener.com/solana/9QD2oEzrMAnXkBkruNSKFnHzvPJ4bWkyrtVEwcyfpump?maker=5JYz2tsZVhU4AZ5PxDNux6GV31unTVa4ohuvEjJ2K5TJ")</f>
        <v/>
      </c>
    </row>
    <row r="36">
      <c r="A36" t="inlineStr">
        <is>
          <t>9wtFqbMCFDLwgEboVs3WJhVG2VgwdFBo3osqtqgXpump</t>
        </is>
      </c>
      <c r="B36" t="inlineStr">
        <is>
          <t>TEAPOT</t>
        </is>
      </c>
      <c r="C36" t="n">
        <v>1</v>
      </c>
      <c r="D36" t="n">
        <v>0.158</v>
      </c>
      <c r="E36" t="n">
        <v>0.16</v>
      </c>
      <c r="F36" t="n">
        <v>0.97</v>
      </c>
      <c r="G36" t="n">
        <v>1.13</v>
      </c>
      <c r="H36" t="n">
        <v>2</v>
      </c>
      <c r="I36" t="n">
        <v>2</v>
      </c>
      <c r="J36" t="n">
        <v>-1</v>
      </c>
      <c r="K36" t="n">
        <v>-1</v>
      </c>
      <c r="L36">
        <f>HYPERLINK("https://www.defined.fi/sol/9wtFqbMCFDLwgEboVs3WJhVG2VgwdFBo3osqtqgXpump?maker=5JYz2tsZVhU4AZ5PxDNux6GV31unTVa4ohuvEjJ2K5TJ","https://www.defined.fi/sol/9wtFqbMCFDLwgEboVs3WJhVG2VgwdFBo3osqtqgXpump?maker=5JYz2tsZVhU4AZ5PxDNux6GV31unTVa4ohuvEjJ2K5TJ")</f>
        <v/>
      </c>
      <c r="M36">
        <f>HYPERLINK("https://dexscreener.com/solana/9wtFqbMCFDLwgEboVs3WJhVG2VgwdFBo3osqtqgXpump?maker=5JYz2tsZVhU4AZ5PxDNux6GV31unTVa4ohuvEjJ2K5TJ","https://dexscreener.com/solana/9wtFqbMCFDLwgEboVs3WJhVG2VgwdFBo3osqtqgXpump?maker=5JYz2tsZVhU4AZ5PxDNux6GV31unTVa4ohuvEjJ2K5TJ")</f>
        <v/>
      </c>
    </row>
    <row r="37">
      <c r="A37" t="inlineStr">
        <is>
          <t>D3MnPf7WxkJUwNWH1j5gwTjDPL3QTEJTS897mACXpump</t>
        </is>
      </c>
      <c r="B37" t="inlineStr">
        <is>
          <t>Conspiracy</t>
        </is>
      </c>
      <c r="C37" t="n">
        <v>1</v>
      </c>
      <c r="D37" t="n">
        <v>0.536</v>
      </c>
      <c r="E37" t="n">
        <v>0.21</v>
      </c>
      <c r="F37" t="n">
        <v>2.49</v>
      </c>
      <c r="G37" t="n">
        <v>3.03</v>
      </c>
      <c r="H37" t="n">
        <v>3</v>
      </c>
      <c r="I37" t="n">
        <v>3</v>
      </c>
      <c r="J37" t="n">
        <v>-1</v>
      </c>
      <c r="K37" t="n">
        <v>-1</v>
      </c>
      <c r="L37">
        <f>HYPERLINK("https://www.defined.fi/sol/D3MnPf7WxkJUwNWH1j5gwTjDPL3QTEJTS897mACXpump?maker=5JYz2tsZVhU4AZ5PxDNux6GV31unTVa4ohuvEjJ2K5TJ","https://www.defined.fi/sol/D3MnPf7WxkJUwNWH1j5gwTjDPL3QTEJTS897mACXpump?maker=5JYz2tsZVhU4AZ5PxDNux6GV31unTVa4ohuvEjJ2K5TJ")</f>
        <v/>
      </c>
      <c r="M37">
        <f>HYPERLINK("https://dexscreener.com/solana/D3MnPf7WxkJUwNWH1j5gwTjDPL3QTEJTS897mACXpump?maker=5JYz2tsZVhU4AZ5PxDNux6GV31unTVa4ohuvEjJ2K5TJ","https://dexscreener.com/solana/D3MnPf7WxkJUwNWH1j5gwTjDPL3QTEJTS897mACXpump?maker=5JYz2tsZVhU4AZ5PxDNux6GV31unTVa4ohuvEjJ2K5TJ")</f>
        <v/>
      </c>
    </row>
    <row r="38">
      <c r="A38" t="inlineStr">
        <is>
          <t>BfUfnLMCNwKYamhJXzaxgUmFjrGFHdkjRLAxeaxqpump</t>
        </is>
      </c>
      <c r="B38" t="inlineStr">
        <is>
          <t>CTG</t>
        </is>
      </c>
      <c r="C38" t="n">
        <v>1</v>
      </c>
      <c r="D38" t="n">
        <v>0.538</v>
      </c>
      <c r="E38" t="n">
        <v>0.55</v>
      </c>
      <c r="F38" t="n">
        <v>0.973</v>
      </c>
      <c r="G38" t="n">
        <v>1.51</v>
      </c>
      <c r="H38" t="n">
        <v>2</v>
      </c>
      <c r="I38" t="n">
        <v>1</v>
      </c>
      <c r="J38" t="n">
        <v>-1</v>
      </c>
      <c r="K38" t="n">
        <v>-1</v>
      </c>
      <c r="L38">
        <f>HYPERLINK("https://www.defined.fi/sol/BfUfnLMCNwKYamhJXzaxgUmFjrGFHdkjRLAxeaxqpump?maker=5JYz2tsZVhU4AZ5PxDNux6GV31unTVa4ohuvEjJ2K5TJ","https://www.defined.fi/sol/BfUfnLMCNwKYamhJXzaxgUmFjrGFHdkjRLAxeaxqpump?maker=5JYz2tsZVhU4AZ5PxDNux6GV31unTVa4ohuvEjJ2K5TJ")</f>
        <v/>
      </c>
      <c r="M38">
        <f>HYPERLINK("https://dexscreener.com/solana/BfUfnLMCNwKYamhJXzaxgUmFjrGFHdkjRLAxeaxqpump?maker=5JYz2tsZVhU4AZ5PxDNux6GV31unTVa4ohuvEjJ2K5TJ","https://dexscreener.com/solana/BfUfnLMCNwKYamhJXzaxgUmFjrGFHdkjRLAxeaxqpump?maker=5JYz2tsZVhU4AZ5PxDNux6GV31unTVa4ohuvEjJ2K5TJ")</f>
        <v/>
      </c>
    </row>
    <row r="39">
      <c r="A39" t="inlineStr">
        <is>
          <t>KBFs8Zb1V1tT9x7Ba3AWQo8jSNyL6GLuXjBx6kHpump</t>
        </is>
      </c>
      <c r="B39" t="inlineStr">
        <is>
          <t>$HIVE</t>
        </is>
      </c>
      <c r="C39" t="n">
        <v>1</v>
      </c>
      <c r="D39" t="n">
        <v>-12.62</v>
      </c>
      <c r="E39" t="n">
        <v>-0.5600000000000001</v>
      </c>
      <c r="F39" t="n">
        <v>22.46</v>
      </c>
      <c r="G39" t="n">
        <v>9.84</v>
      </c>
      <c r="H39" t="n">
        <v>18</v>
      </c>
      <c r="I39" t="n">
        <v>4</v>
      </c>
      <c r="J39" t="n">
        <v>-1</v>
      </c>
      <c r="K39" t="n">
        <v>-1</v>
      </c>
      <c r="L39">
        <f>HYPERLINK("https://www.defined.fi/sol/KBFs8Zb1V1tT9x7Ba3AWQo8jSNyL6GLuXjBx6kHpump?maker=5JYz2tsZVhU4AZ5PxDNux6GV31unTVa4ohuvEjJ2K5TJ","https://www.defined.fi/sol/KBFs8Zb1V1tT9x7Ba3AWQo8jSNyL6GLuXjBx6kHpump?maker=5JYz2tsZVhU4AZ5PxDNux6GV31unTVa4ohuvEjJ2K5TJ")</f>
        <v/>
      </c>
      <c r="M39">
        <f>HYPERLINK("https://dexscreener.com/solana/KBFs8Zb1V1tT9x7Ba3AWQo8jSNyL6GLuXjBx6kHpump?maker=5JYz2tsZVhU4AZ5PxDNux6GV31unTVa4ohuvEjJ2K5TJ","https://dexscreener.com/solana/KBFs8Zb1V1tT9x7Ba3AWQo8jSNyL6GLuXjBx6kHpump?maker=5JYz2tsZVhU4AZ5PxDNux6GV31unTVa4ohuvEjJ2K5TJ")</f>
        <v/>
      </c>
    </row>
    <row r="40">
      <c r="A40" t="inlineStr">
        <is>
          <t>ETZDTrZp1tWSTPHf22cyUXiv5xGzXuBFEwJAsE8ypump</t>
        </is>
      </c>
      <c r="B40" t="inlineStr">
        <is>
          <t>xcog</t>
        </is>
      </c>
      <c r="C40" t="n">
        <v>1</v>
      </c>
      <c r="D40" t="n">
        <v>16.11</v>
      </c>
      <c r="E40" t="n">
        <v>0.87</v>
      </c>
      <c r="F40" t="n">
        <v>18.48</v>
      </c>
      <c r="G40" t="n">
        <v>34.59</v>
      </c>
      <c r="H40" t="n">
        <v>21</v>
      </c>
      <c r="I40" t="n">
        <v>19</v>
      </c>
      <c r="J40" t="n">
        <v>-1</v>
      </c>
      <c r="K40" t="n">
        <v>-1</v>
      </c>
      <c r="L40">
        <f>HYPERLINK("https://www.defined.fi/sol/ETZDTrZp1tWSTPHf22cyUXiv5xGzXuBFEwJAsE8ypump?maker=5JYz2tsZVhU4AZ5PxDNux6GV31unTVa4ohuvEjJ2K5TJ","https://www.defined.fi/sol/ETZDTrZp1tWSTPHf22cyUXiv5xGzXuBFEwJAsE8ypump?maker=5JYz2tsZVhU4AZ5PxDNux6GV31unTVa4ohuvEjJ2K5TJ")</f>
        <v/>
      </c>
      <c r="M40">
        <f>HYPERLINK("https://dexscreener.com/solana/ETZDTrZp1tWSTPHf22cyUXiv5xGzXuBFEwJAsE8ypump?maker=5JYz2tsZVhU4AZ5PxDNux6GV31unTVa4ohuvEjJ2K5TJ","https://dexscreener.com/solana/ETZDTrZp1tWSTPHf22cyUXiv5xGzXuBFEwJAsE8ypump?maker=5JYz2tsZVhU4AZ5PxDNux6GV31unTVa4ohuvEjJ2K5TJ")</f>
        <v/>
      </c>
    </row>
    <row r="41">
      <c r="A41" t="inlineStr">
        <is>
          <t>CekE2jcGFDMGtYXhAikas1nfWeYuSP1FgHepuh1epump</t>
        </is>
      </c>
      <c r="B41" t="inlineStr">
        <is>
          <t>$BORG</t>
        </is>
      </c>
      <c r="C41" t="n">
        <v>1</v>
      </c>
      <c r="D41" t="n">
        <v>1.88</v>
      </c>
      <c r="E41" t="n">
        <v>0.44</v>
      </c>
      <c r="F41" t="n">
        <v>4.28</v>
      </c>
      <c r="G41" t="n">
        <v>6.17</v>
      </c>
      <c r="H41" t="n">
        <v>12</v>
      </c>
      <c r="I41" t="n">
        <v>7</v>
      </c>
      <c r="J41" t="n">
        <v>-1</v>
      </c>
      <c r="K41" t="n">
        <v>-1</v>
      </c>
      <c r="L41">
        <f>HYPERLINK("https://www.defined.fi/sol/CekE2jcGFDMGtYXhAikas1nfWeYuSP1FgHepuh1epump?maker=5JYz2tsZVhU4AZ5PxDNux6GV31unTVa4ohuvEjJ2K5TJ","https://www.defined.fi/sol/CekE2jcGFDMGtYXhAikas1nfWeYuSP1FgHepuh1epump?maker=5JYz2tsZVhU4AZ5PxDNux6GV31unTVa4ohuvEjJ2K5TJ")</f>
        <v/>
      </c>
      <c r="M41">
        <f>HYPERLINK("https://dexscreener.com/solana/CekE2jcGFDMGtYXhAikas1nfWeYuSP1FgHepuh1epump?maker=5JYz2tsZVhU4AZ5PxDNux6GV31unTVa4ohuvEjJ2K5TJ","https://dexscreener.com/solana/CekE2jcGFDMGtYXhAikas1nfWeYuSP1FgHepuh1epump?maker=5JYz2tsZVhU4AZ5PxDNux6GV31unTVa4ohuvEjJ2K5TJ")</f>
        <v/>
      </c>
    </row>
    <row r="42">
      <c r="A42" t="inlineStr">
        <is>
          <t>5pLaTnumFNHidtEijoEzi2TuX8mLSTqkb3YcuXSepump</t>
        </is>
      </c>
      <c r="B42" t="inlineStr">
        <is>
          <t>ANUSHK</t>
        </is>
      </c>
      <c r="C42" t="n">
        <v>1</v>
      </c>
      <c r="D42" t="n">
        <v>0.507</v>
      </c>
      <c r="E42" t="n">
        <v>0.2</v>
      </c>
      <c r="F42" t="n">
        <v>2.56</v>
      </c>
      <c r="G42" t="n">
        <v>3.07</v>
      </c>
      <c r="H42" t="n">
        <v>4</v>
      </c>
      <c r="I42" t="n">
        <v>2</v>
      </c>
      <c r="J42" t="n">
        <v>-1</v>
      </c>
      <c r="K42" t="n">
        <v>-1</v>
      </c>
      <c r="L42">
        <f>HYPERLINK("https://www.defined.fi/sol/5pLaTnumFNHidtEijoEzi2TuX8mLSTqkb3YcuXSepump?maker=5JYz2tsZVhU4AZ5PxDNux6GV31unTVa4ohuvEjJ2K5TJ","https://www.defined.fi/sol/5pLaTnumFNHidtEijoEzi2TuX8mLSTqkb3YcuXSepump?maker=5JYz2tsZVhU4AZ5PxDNux6GV31unTVa4ohuvEjJ2K5TJ")</f>
        <v/>
      </c>
      <c r="M42">
        <f>HYPERLINK("https://dexscreener.com/solana/5pLaTnumFNHidtEijoEzi2TuX8mLSTqkb3YcuXSepump?maker=5JYz2tsZVhU4AZ5PxDNux6GV31unTVa4ohuvEjJ2K5TJ","https://dexscreener.com/solana/5pLaTnumFNHidtEijoEzi2TuX8mLSTqkb3YcuXSepump?maker=5JYz2tsZVhU4AZ5PxDNux6GV31unTVa4ohuvEjJ2K5TJ")</f>
        <v/>
      </c>
    </row>
    <row r="43">
      <c r="A43" t="inlineStr">
        <is>
          <t>B78DSFahHE7vj82JRjK69zNWsBvuKe8fWP7n6mF7pump</t>
        </is>
      </c>
      <c r="B43" t="inlineStr">
        <is>
          <t>SHL0MS</t>
        </is>
      </c>
      <c r="C43" t="n">
        <v>1</v>
      </c>
      <c r="D43" t="n">
        <v>-3.07</v>
      </c>
      <c r="E43" t="n">
        <v>-0.62</v>
      </c>
      <c r="F43" t="n">
        <v>4.97</v>
      </c>
      <c r="G43" t="n">
        <v>1.9</v>
      </c>
      <c r="H43" t="n">
        <v>7</v>
      </c>
      <c r="I43" t="n">
        <v>1</v>
      </c>
      <c r="J43" t="n">
        <v>-1</v>
      </c>
      <c r="K43" t="n">
        <v>-1</v>
      </c>
      <c r="L43">
        <f>HYPERLINK("https://www.defined.fi/sol/B78DSFahHE7vj82JRjK69zNWsBvuKe8fWP7n6mF7pump?maker=5JYz2tsZVhU4AZ5PxDNux6GV31unTVa4ohuvEjJ2K5TJ","https://www.defined.fi/sol/B78DSFahHE7vj82JRjK69zNWsBvuKe8fWP7n6mF7pump?maker=5JYz2tsZVhU4AZ5PxDNux6GV31unTVa4ohuvEjJ2K5TJ")</f>
        <v/>
      </c>
      <c r="M43">
        <f>HYPERLINK("https://dexscreener.com/solana/B78DSFahHE7vj82JRjK69zNWsBvuKe8fWP7n6mF7pump?maker=5JYz2tsZVhU4AZ5PxDNux6GV31unTVa4ohuvEjJ2K5TJ","https://dexscreener.com/solana/B78DSFahHE7vj82JRjK69zNWsBvuKe8fWP7n6mF7pump?maker=5JYz2tsZVhU4AZ5PxDNux6GV31unTVa4ohuvEjJ2K5TJ")</f>
        <v/>
      </c>
    </row>
    <row r="44">
      <c r="A44" t="inlineStr">
        <is>
          <t>2jfmsGtcBpF4qQxztyBqhZmrtTf8tCNv7o98kwwSpump</t>
        </is>
      </c>
      <c r="B44" t="inlineStr">
        <is>
          <t>LLMtheism</t>
        </is>
      </c>
      <c r="C44" t="n">
        <v>1</v>
      </c>
      <c r="D44" t="n">
        <v>-2.08</v>
      </c>
      <c r="E44" t="n">
        <v>-0.6899999999999999</v>
      </c>
      <c r="F44" t="n">
        <v>3.03</v>
      </c>
      <c r="G44" t="n">
        <v>0.948</v>
      </c>
      <c r="H44" t="n">
        <v>6</v>
      </c>
      <c r="I44" t="n">
        <v>1</v>
      </c>
      <c r="J44" t="n">
        <v>-1</v>
      </c>
      <c r="K44" t="n">
        <v>-1</v>
      </c>
      <c r="L44">
        <f>HYPERLINK("https://www.defined.fi/sol/2jfmsGtcBpF4qQxztyBqhZmrtTf8tCNv7o98kwwSpump?maker=5JYz2tsZVhU4AZ5PxDNux6GV31unTVa4ohuvEjJ2K5TJ","https://www.defined.fi/sol/2jfmsGtcBpF4qQxztyBqhZmrtTf8tCNv7o98kwwSpump?maker=5JYz2tsZVhU4AZ5PxDNux6GV31unTVa4ohuvEjJ2K5TJ")</f>
        <v/>
      </c>
      <c r="M44">
        <f>HYPERLINK("https://dexscreener.com/solana/2jfmsGtcBpF4qQxztyBqhZmrtTf8tCNv7o98kwwSpump?maker=5JYz2tsZVhU4AZ5PxDNux6GV31unTVa4ohuvEjJ2K5TJ","https://dexscreener.com/solana/2jfmsGtcBpF4qQxztyBqhZmrtTf8tCNv7o98kwwSpump?maker=5JYz2tsZVhU4AZ5PxDNux6GV31unTVa4ohuvEjJ2K5TJ")</f>
        <v/>
      </c>
    </row>
    <row r="45">
      <c r="A45" t="inlineStr">
        <is>
          <t>F9bMHjS2NqwE4wi7VdHtfs7Eyd9xQV7mW5quVorVpump</t>
        </is>
      </c>
      <c r="B45" t="inlineStr">
        <is>
          <t>ISHMAEL</t>
        </is>
      </c>
      <c r="C45" t="n">
        <v>1</v>
      </c>
      <c r="D45" t="n">
        <v>0.224</v>
      </c>
      <c r="E45" t="n">
        <v>0.77</v>
      </c>
      <c r="F45" t="n">
        <v>0.291</v>
      </c>
      <c r="G45" t="n">
        <v>0.515</v>
      </c>
      <c r="H45" t="n">
        <v>1</v>
      </c>
      <c r="I45" t="n">
        <v>2</v>
      </c>
      <c r="J45" t="n">
        <v>-1</v>
      </c>
      <c r="K45" t="n">
        <v>-1</v>
      </c>
      <c r="L45">
        <f>HYPERLINK("https://www.defined.fi/sol/F9bMHjS2NqwE4wi7VdHtfs7Eyd9xQV7mW5quVorVpump?maker=5JYz2tsZVhU4AZ5PxDNux6GV31unTVa4ohuvEjJ2K5TJ","https://www.defined.fi/sol/F9bMHjS2NqwE4wi7VdHtfs7Eyd9xQV7mW5quVorVpump?maker=5JYz2tsZVhU4AZ5PxDNux6GV31unTVa4ohuvEjJ2K5TJ")</f>
        <v/>
      </c>
      <c r="M45">
        <f>HYPERLINK("https://dexscreener.com/solana/F9bMHjS2NqwE4wi7VdHtfs7Eyd9xQV7mW5quVorVpump?maker=5JYz2tsZVhU4AZ5PxDNux6GV31unTVa4ohuvEjJ2K5TJ","https://dexscreener.com/solana/F9bMHjS2NqwE4wi7VdHtfs7Eyd9xQV7mW5quVorVpump?maker=5JYz2tsZVhU4AZ5PxDNux6GV31unTVa4ohuvEjJ2K5TJ")</f>
        <v/>
      </c>
    </row>
    <row r="46">
      <c r="A46" t="inlineStr">
        <is>
          <t>B9xiHbJqK9dYUVTcanKJXcXsaaokKLCW6w8mHyp1pump</t>
        </is>
      </c>
      <c r="B46" t="inlineStr">
        <is>
          <t>andy70b</t>
        </is>
      </c>
      <c r="C46" t="n">
        <v>2</v>
      </c>
      <c r="D46" t="n">
        <v>-0.406</v>
      </c>
      <c r="E46" t="n">
        <v>-0.6</v>
      </c>
      <c r="F46" t="n">
        <v>0.672</v>
      </c>
      <c r="G46" t="n">
        <v>0.266</v>
      </c>
      <c r="H46" t="n">
        <v>2</v>
      </c>
      <c r="I46" t="n">
        <v>1</v>
      </c>
      <c r="J46" t="n">
        <v>-1</v>
      </c>
      <c r="K46" t="n">
        <v>-1</v>
      </c>
      <c r="L46">
        <f>HYPERLINK("https://www.defined.fi/sol/B9xiHbJqK9dYUVTcanKJXcXsaaokKLCW6w8mHyp1pump?maker=5JYz2tsZVhU4AZ5PxDNux6GV31unTVa4ohuvEjJ2K5TJ","https://www.defined.fi/sol/B9xiHbJqK9dYUVTcanKJXcXsaaokKLCW6w8mHyp1pump?maker=5JYz2tsZVhU4AZ5PxDNux6GV31unTVa4ohuvEjJ2K5TJ")</f>
        <v/>
      </c>
      <c r="M46">
        <f>HYPERLINK("https://dexscreener.com/solana/B9xiHbJqK9dYUVTcanKJXcXsaaokKLCW6w8mHyp1pump?maker=5JYz2tsZVhU4AZ5PxDNux6GV31unTVa4ohuvEjJ2K5TJ","https://dexscreener.com/solana/B9xiHbJqK9dYUVTcanKJXcXsaaokKLCW6w8mHyp1pump?maker=5JYz2tsZVhU4AZ5PxDNux6GV31unTVa4ohuvEjJ2K5TJ")</f>
        <v/>
      </c>
    </row>
    <row r="47">
      <c r="A47" t="inlineStr">
        <is>
          <t>6GcBQyu2eRRmseamSF6vnNu8fxS1557CUjioJgSzpump</t>
        </is>
      </c>
      <c r="B47" t="inlineStr">
        <is>
          <t>TRI</t>
        </is>
      </c>
      <c r="C47" t="n">
        <v>2</v>
      </c>
      <c r="D47" t="n">
        <v>-1.02</v>
      </c>
      <c r="E47" t="n">
        <v>-0.42</v>
      </c>
      <c r="F47" t="n">
        <v>2.4</v>
      </c>
      <c r="G47" t="n">
        <v>1.38</v>
      </c>
      <c r="H47" t="n">
        <v>7</v>
      </c>
      <c r="I47" t="n">
        <v>2</v>
      </c>
      <c r="J47" t="n">
        <v>-1</v>
      </c>
      <c r="K47" t="n">
        <v>-1</v>
      </c>
      <c r="L47">
        <f>HYPERLINK("https://www.defined.fi/sol/6GcBQyu2eRRmseamSF6vnNu8fxS1557CUjioJgSzpump?maker=5JYz2tsZVhU4AZ5PxDNux6GV31unTVa4ohuvEjJ2K5TJ","https://www.defined.fi/sol/6GcBQyu2eRRmseamSF6vnNu8fxS1557CUjioJgSzpump?maker=5JYz2tsZVhU4AZ5PxDNux6GV31unTVa4ohuvEjJ2K5TJ")</f>
        <v/>
      </c>
      <c r="M47">
        <f>HYPERLINK("https://dexscreener.com/solana/6GcBQyu2eRRmseamSF6vnNu8fxS1557CUjioJgSzpump?maker=5JYz2tsZVhU4AZ5PxDNux6GV31unTVa4ohuvEjJ2K5TJ","https://dexscreener.com/solana/6GcBQyu2eRRmseamSF6vnNu8fxS1557CUjioJgSzpump?maker=5JYz2tsZVhU4AZ5PxDNux6GV31unTVa4ohuvEjJ2K5TJ")</f>
        <v/>
      </c>
    </row>
    <row r="48">
      <c r="A48" t="inlineStr">
        <is>
          <t>Ak9AFzaomWd6Efe2qegbYa6X8FWgYmGVzKYTyqujsMXo</t>
        </is>
      </c>
      <c r="B48" t="inlineStr">
        <is>
          <t>copter</t>
        </is>
      </c>
      <c r="C48" t="n">
        <v>2</v>
      </c>
      <c r="D48" t="n">
        <v>-0.002</v>
      </c>
      <c r="E48" t="n">
        <v>-1</v>
      </c>
      <c r="F48" t="n">
        <v>0.646</v>
      </c>
      <c r="G48" t="n">
        <v>0.644</v>
      </c>
      <c r="H48" t="n">
        <v>2</v>
      </c>
      <c r="I48" t="n">
        <v>2</v>
      </c>
      <c r="J48" t="n">
        <v>-1</v>
      </c>
      <c r="K48" t="n">
        <v>-1</v>
      </c>
      <c r="L48">
        <f>HYPERLINK("https://www.defined.fi/sol/Ak9AFzaomWd6Efe2qegbYa6X8FWgYmGVzKYTyqujsMXo?maker=5JYz2tsZVhU4AZ5PxDNux6GV31unTVa4ohuvEjJ2K5TJ","https://www.defined.fi/sol/Ak9AFzaomWd6Efe2qegbYa6X8FWgYmGVzKYTyqujsMXo?maker=5JYz2tsZVhU4AZ5PxDNux6GV31unTVa4ohuvEjJ2K5TJ")</f>
        <v/>
      </c>
      <c r="M48">
        <f>HYPERLINK("https://dexscreener.com/solana/Ak9AFzaomWd6Efe2qegbYa6X8FWgYmGVzKYTyqujsMXo?maker=5JYz2tsZVhU4AZ5PxDNux6GV31unTVa4ohuvEjJ2K5TJ","https://dexscreener.com/solana/Ak9AFzaomWd6Efe2qegbYa6X8FWgYmGVzKYTyqujsMXo?maker=5JYz2tsZVhU4AZ5PxDNux6GV31unTVa4ohuvEjJ2K5TJ")</f>
        <v/>
      </c>
    </row>
    <row r="49">
      <c r="A49" t="inlineStr">
        <is>
          <t>2mpU2MDKUpcYFv9r6eXULbtz6BbuBt45wyqLjxBdpump</t>
        </is>
      </c>
      <c r="B49" t="inlineStr">
        <is>
          <t>FABLE</t>
        </is>
      </c>
      <c r="C49" t="n">
        <v>2</v>
      </c>
      <c r="D49" t="n">
        <v>-0.129</v>
      </c>
      <c r="E49" t="n">
        <v>-0.14</v>
      </c>
      <c r="F49" t="n">
        <v>0.957</v>
      </c>
      <c r="G49" t="n">
        <v>0.827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HYPERLINK("https://www.defined.fi/sol/2mpU2MDKUpcYFv9r6eXULbtz6BbuBt45wyqLjxBdpump?maker=5JYz2tsZVhU4AZ5PxDNux6GV31unTVa4ohuvEjJ2K5TJ","https://www.defined.fi/sol/2mpU2MDKUpcYFv9r6eXULbtz6BbuBt45wyqLjxBdpump?maker=5JYz2tsZVhU4AZ5PxDNux6GV31unTVa4ohuvEjJ2K5TJ")</f>
        <v/>
      </c>
      <c r="M49">
        <f>HYPERLINK("https://dexscreener.com/solana/2mpU2MDKUpcYFv9r6eXULbtz6BbuBt45wyqLjxBdpump?maker=5JYz2tsZVhU4AZ5PxDNux6GV31unTVa4ohuvEjJ2K5TJ","https://dexscreener.com/solana/2mpU2MDKUpcYFv9r6eXULbtz6BbuBt45wyqLjxBdpump?maker=5JYz2tsZVhU4AZ5PxDNux6GV31unTVa4ohuvEjJ2K5TJ")</f>
        <v/>
      </c>
    </row>
    <row r="50">
      <c r="A50" t="inlineStr">
        <is>
          <t>4aXBgz6gWMWu9CK8UUHNsBUcF3CXxy9TwSF4fwGmpump</t>
        </is>
      </c>
      <c r="B50" t="inlineStr">
        <is>
          <t>Birb</t>
        </is>
      </c>
      <c r="C50" t="n">
        <v>2</v>
      </c>
      <c r="D50" t="n">
        <v>-1.86</v>
      </c>
      <c r="E50" t="n">
        <v>-0.52</v>
      </c>
      <c r="F50" t="n">
        <v>3.61</v>
      </c>
      <c r="G50" t="n">
        <v>1.75</v>
      </c>
      <c r="H50" t="n">
        <v>8</v>
      </c>
      <c r="I50" t="n">
        <v>2</v>
      </c>
      <c r="J50" t="n">
        <v>-1</v>
      </c>
      <c r="K50" t="n">
        <v>-1</v>
      </c>
      <c r="L50">
        <f>HYPERLINK("https://www.defined.fi/sol/4aXBgz6gWMWu9CK8UUHNsBUcF3CXxy9TwSF4fwGmpump?maker=5JYz2tsZVhU4AZ5PxDNux6GV31unTVa4ohuvEjJ2K5TJ","https://www.defined.fi/sol/4aXBgz6gWMWu9CK8UUHNsBUcF3CXxy9TwSF4fwGmpump?maker=5JYz2tsZVhU4AZ5PxDNux6GV31unTVa4ohuvEjJ2K5TJ")</f>
        <v/>
      </c>
      <c r="M50">
        <f>HYPERLINK("https://dexscreener.com/solana/4aXBgz6gWMWu9CK8UUHNsBUcF3CXxy9TwSF4fwGmpump?maker=5JYz2tsZVhU4AZ5PxDNux6GV31unTVa4ohuvEjJ2K5TJ","https://dexscreener.com/solana/4aXBgz6gWMWu9CK8UUHNsBUcF3CXxy9TwSF4fwGmpump?maker=5JYz2tsZVhU4AZ5PxDNux6GV31unTVa4ohuvEjJ2K5TJ")</f>
        <v/>
      </c>
    </row>
    <row r="51">
      <c r="A51" t="inlineStr">
        <is>
          <t>A5bgjwasvcJV3G4yR6RovtTnm7Ni19SVAi8x6pqvpump</t>
        </is>
      </c>
      <c r="B51" t="inlineStr">
        <is>
          <t>who</t>
        </is>
      </c>
      <c r="C51" t="n">
        <v>2</v>
      </c>
      <c r="D51" t="n">
        <v>-0.5639999999999999</v>
      </c>
      <c r="E51" t="n">
        <v>-1</v>
      </c>
      <c r="F51" t="n">
        <v>0.866</v>
      </c>
      <c r="G51" t="n">
        <v>0.303</v>
      </c>
      <c r="H51" t="n">
        <v>4</v>
      </c>
      <c r="I51" t="n">
        <v>1</v>
      </c>
      <c r="J51" t="n">
        <v>-1</v>
      </c>
      <c r="K51" t="n">
        <v>-1</v>
      </c>
      <c r="L51">
        <f>HYPERLINK("https://www.defined.fi/sol/A5bgjwasvcJV3G4yR6RovtTnm7Ni19SVAi8x6pqvpump?maker=5JYz2tsZVhU4AZ5PxDNux6GV31unTVa4ohuvEjJ2K5TJ","https://www.defined.fi/sol/A5bgjwasvcJV3G4yR6RovtTnm7Ni19SVAi8x6pqvpump?maker=5JYz2tsZVhU4AZ5PxDNux6GV31unTVa4ohuvEjJ2K5TJ")</f>
        <v/>
      </c>
      <c r="M51">
        <f>HYPERLINK("https://dexscreener.com/solana/A5bgjwasvcJV3G4yR6RovtTnm7Ni19SVAi8x6pqvpump?maker=5JYz2tsZVhU4AZ5PxDNux6GV31unTVa4ohuvEjJ2K5TJ","https://dexscreener.com/solana/A5bgjwasvcJV3G4yR6RovtTnm7Ni19SVAi8x6pqvpump?maker=5JYz2tsZVhU4AZ5PxDNux6GV31unTVa4ohuvEjJ2K5TJ")</f>
        <v/>
      </c>
    </row>
    <row r="52">
      <c r="A52" t="inlineStr">
        <is>
          <t>C3JAKh81pf5jDDvzG96TEc7Gqu6tqLMbdAX9N4CKpump</t>
        </is>
      </c>
      <c r="B52" t="inlineStr">
        <is>
          <t>GENZ</t>
        </is>
      </c>
      <c r="C52" t="n">
        <v>2</v>
      </c>
      <c r="D52" t="n">
        <v>-0.104</v>
      </c>
      <c r="E52" t="n">
        <v>-0.22</v>
      </c>
      <c r="F52" t="n">
        <v>0.473</v>
      </c>
      <c r="G52" t="n">
        <v>0.369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HYPERLINK("https://www.defined.fi/sol/C3JAKh81pf5jDDvzG96TEc7Gqu6tqLMbdAX9N4CKpump?maker=5JYz2tsZVhU4AZ5PxDNux6GV31unTVa4ohuvEjJ2K5TJ","https://www.defined.fi/sol/C3JAKh81pf5jDDvzG96TEc7Gqu6tqLMbdAX9N4CKpump?maker=5JYz2tsZVhU4AZ5PxDNux6GV31unTVa4ohuvEjJ2K5TJ")</f>
        <v/>
      </c>
      <c r="M52">
        <f>HYPERLINK("https://dexscreener.com/solana/C3JAKh81pf5jDDvzG96TEc7Gqu6tqLMbdAX9N4CKpump?maker=5JYz2tsZVhU4AZ5PxDNux6GV31unTVa4ohuvEjJ2K5TJ","https://dexscreener.com/solana/C3JAKh81pf5jDDvzG96TEc7Gqu6tqLMbdAX9N4CKpump?maker=5JYz2tsZVhU4AZ5PxDNux6GV31unTVa4ohuvEjJ2K5TJ")</f>
        <v/>
      </c>
    </row>
    <row r="53">
      <c r="A53" t="inlineStr">
        <is>
          <t>vZz4CG7njSwnVHCh8neWPY6tSxXHXvAwL5U2J2Epump</t>
        </is>
      </c>
      <c r="B53" t="inlineStr">
        <is>
          <t>SHEEP</t>
        </is>
      </c>
      <c r="C53" t="n">
        <v>2</v>
      </c>
      <c r="D53" t="n">
        <v>-0.031</v>
      </c>
      <c r="E53" t="n">
        <v>-0.07000000000000001</v>
      </c>
      <c r="F53" t="n">
        <v>0.475</v>
      </c>
      <c r="G53" t="n">
        <v>0.443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HYPERLINK("https://www.defined.fi/sol/vZz4CG7njSwnVHCh8neWPY6tSxXHXvAwL5U2J2Epump?maker=5JYz2tsZVhU4AZ5PxDNux6GV31unTVa4ohuvEjJ2K5TJ","https://www.defined.fi/sol/vZz4CG7njSwnVHCh8neWPY6tSxXHXvAwL5U2J2Epump?maker=5JYz2tsZVhU4AZ5PxDNux6GV31unTVa4ohuvEjJ2K5TJ")</f>
        <v/>
      </c>
      <c r="M53">
        <f>HYPERLINK("https://dexscreener.com/solana/vZz4CG7njSwnVHCh8neWPY6tSxXHXvAwL5U2J2Epump?maker=5JYz2tsZVhU4AZ5PxDNux6GV31unTVa4ohuvEjJ2K5TJ","https://dexscreener.com/solana/vZz4CG7njSwnVHCh8neWPY6tSxXHXvAwL5U2J2Epump?maker=5JYz2tsZVhU4AZ5PxDNux6GV31unTVa4ohuvEjJ2K5TJ")</f>
        <v/>
      </c>
    </row>
    <row r="54">
      <c r="A54" t="inlineStr">
        <is>
          <t>HrhEFmLiv1MPu5YTqFgjQhXavuCF5jyn7m17KZitpump</t>
        </is>
      </c>
      <c r="B54" t="inlineStr">
        <is>
          <t>SLAY</t>
        </is>
      </c>
      <c r="C54" t="n">
        <v>2</v>
      </c>
      <c r="D54" t="n">
        <v>-0.048</v>
      </c>
      <c r="E54" t="n">
        <v>-0.1</v>
      </c>
      <c r="F54" t="n">
        <v>0.467</v>
      </c>
      <c r="G54" t="n">
        <v>0.42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HYPERLINK("https://www.defined.fi/sol/HrhEFmLiv1MPu5YTqFgjQhXavuCF5jyn7m17KZitpump?maker=5JYz2tsZVhU4AZ5PxDNux6GV31unTVa4ohuvEjJ2K5TJ","https://www.defined.fi/sol/HrhEFmLiv1MPu5YTqFgjQhXavuCF5jyn7m17KZitpump?maker=5JYz2tsZVhU4AZ5PxDNux6GV31unTVa4ohuvEjJ2K5TJ")</f>
        <v/>
      </c>
      <c r="M54">
        <f>HYPERLINK("https://dexscreener.com/solana/HrhEFmLiv1MPu5YTqFgjQhXavuCF5jyn7m17KZitpump?maker=5JYz2tsZVhU4AZ5PxDNux6GV31unTVa4ohuvEjJ2K5TJ","https://dexscreener.com/solana/HrhEFmLiv1MPu5YTqFgjQhXavuCF5jyn7m17KZitpump?maker=5JYz2tsZVhU4AZ5PxDNux6GV31unTVa4ohuvEjJ2K5TJ")</f>
        <v/>
      </c>
    </row>
    <row r="55">
      <c r="A55" t="inlineStr">
        <is>
          <t>6t89YWEB3VXaKEmU3qRJ9hkuM8R4B1De4sb6FUZUpump</t>
        </is>
      </c>
      <c r="B55" t="inlineStr">
        <is>
          <t>F-PENCIL</t>
        </is>
      </c>
      <c r="C55" t="n">
        <v>2</v>
      </c>
      <c r="D55" t="n">
        <v>-0.193</v>
      </c>
      <c r="E55" t="n">
        <v>-0.26</v>
      </c>
      <c r="F55" t="n">
        <v>0.753</v>
      </c>
      <c r="G55" t="n">
        <v>0.5600000000000001</v>
      </c>
      <c r="H55" t="n">
        <v>2</v>
      </c>
      <c r="I55" t="n">
        <v>1</v>
      </c>
      <c r="J55" t="n">
        <v>-1</v>
      </c>
      <c r="K55" t="n">
        <v>-1</v>
      </c>
      <c r="L55">
        <f>HYPERLINK("https://www.defined.fi/sol/6t89YWEB3VXaKEmU3qRJ9hkuM8R4B1De4sb6FUZUpump?maker=5JYz2tsZVhU4AZ5PxDNux6GV31unTVa4ohuvEjJ2K5TJ","https://www.defined.fi/sol/6t89YWEB3VXaKEmU3qRJ9hkuM8R4B1De4sb6FUZUpump?maker=5JYz2tsZVhU4AZ5PxDNux6GV31unTVa4ohuvEjJ2K5TJ")</f>
        <v/>
      </c>
      <c r="M55">
        <f>HYPERLINK("https://dexscreener.com/solana/6t89YWEB3VXaKEmU3qRJ9hkuM8R4B1De4sb6FUZUpump?maker=5JYz2tsZVhU4AZ5PxDNux6GV31unTVa4ohuvEjJ2K5TJ","https://dexscreener.com/solana/6t89YWEB3VXaKEmU3qRJ9hkuM8R4B1De4sb6FUZUpump?maker=5JYz2tsZVhU4AZ5PxDNux6GV31unTVa4ohuvEjJ2K5TJ")</f>
        <v/>
      </c>
    </row>
    <row r="56">
      <c r="A56" t="inlineStr">
        <is>
          <t>DfVf5encJqTNggNcFwTBXfT6hWBL7WAcxPPDv5j6N2NQ</t>
        </is>
      </c>
      <c r="B56" t="inlineStr">
        <is>
          <t>Chalk</t>
        </is>
      </c>
      <c r="C56" t="n">
        <v>2</v>
      </c>
      <c r="D56" t="n">
        <v>0.214</v>
      </c>
      <c r="E56" t="n">
        <v>0.23</v>
      </c>
      <c r="F56" t="n">
        <v>0.95</v>
      </c>
      <c r="G56" t="n">
        <v>1.16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HYPERLINK("https://www.defined.fi/sol/DfVf5encJqTNggNcFwTBXfT6hWBL7WAcxPPDv5j6N2NQ?maker=5JYz2tsZVhU4AZ5PxDNux6GV31unTVa4ohuvEjJ2K5TJ","https://www.defined.fi/sol/DfVf5encJqTNggNcFwTBXfT6hWBL7WAcxPPDv5j6N2NQ?maker=5JYz2tsZVhU4AZ5PxDNux6GV31unTVa4ohuvEjJ2K5TJ")</f>
        <v/>
      </c>
      <c r="M56">
        <f>HYPERLINK("https://dexscreener.com/solana/DfVf5encJqTNggNcFwTBXfT6hWBL7WAcxPPDv5j6N2NQ?maker=5JYz2tsZVhU4AZ5PxDNux6GV31unTVa4ohuvEjJ2K5TJ","https://dexscreener.com/solana/DfVf5encJqTNggNcFwTBXfT6hWBL7WAcxPPDv5j6N2NQ?maker=5JYz2tsZVhU4AZ5PxDNux6GV31unTVa4ohuvEjJ2K5TJ")</f>
        <v/>
      </c>
    </row>
    <row r="57">
      <c r="A57" t="inlineStr">
        <is>
          <t>jyaaBzZatwE2wrBuwRt6w9bsnKGEU3KqefZx5PYpump</t>
        </is>
      </c>
      <c r="B57" t="inlineStr">
        <is>
          <t>INTERN</t>
        </is>
      </c>
      <c r="C57" t="n">
        <v>2</v>
      </c>
      <c r="D57" t="n">
        <v>-1.85</v>
      </c>
      <c r="E57" t="n">
        <v>-0.77</v>
      </c>
      <c r="F57" t="n">
        <v>2.39</v>
      </c>
      <c r="G57" t="n">
        <v>0.544</v>
      </c>
      <c r="H57" t="n">
        <v>7</v>
      </c>
      <c r="I57" t="n">
        <v>1</v>
      </c>
      <c r="J57" t="n">
        <v>-1</v>
      </c>
      <c r="K57" t="n">
        <v>-1</v>
      </c>
      <c r="L57">
        <f>HYPERLINK("https://www.defined.fi/sol/jyaaBzZatwE2wrBuwRt6w9bsnKGEU3KqefZx5PYpump?maker=5JYz2tsZVhU4AZ5PxDNux6GV31unTVa4ohuvEjJ2K5TJ","https://www.defined.fi/sol/jyaaBzZatwE2wrBuwRt6w9bsnKGEU3KqefZx5PYpump?maker=5JYz2tsZVhU4AZ5PxDNux6GV31unTVa4ohuvEjJ2K5TJ")</f>
        <v/>
      </c>
      <c r="M57">
        <f>HYPERLINK("https://dexscreener.com/solana/jyaaBzZatwE2wrBuwRt6w9bsnKGEU3KqefZx5PYpump?maker=5JYz2tsZVhU4AZ5PxDNux6GV31unTVa4ohuvEjJ2K5TJ","https://dexscreener.com/solana/jyaaBzZatwE2wrBuwRt6w9bsnKGEU3KqefZx5PYpump?maker=5JYz2tsZVhU4AZ5PxDNux6GV31unTVa4ohuvEjJ2K5TJ")</f>
        <v/>
      </c>
    </row>
    <row r="58">
      <c r="A58" t="inlineStr">
        <is>
          <t>DUnEr82vouuEhahEcoVzpQyRJFtvafTk2eyh9fAMYvQS</t>
        </is>
      </c>
      <c r="B58" t="inlineStr">
        <is>
          <t>DD</t>
        </is>
      </c>
      <c r="C58" t="n">
        <v>2</v>
      </c>
      <c r="D58" t="n">
        <v>-0.531</v>
      </c>
      <c r="E58" t="n">
        <v>-0.57</v>
      </c>
      <c r="F58" t="n">
        <v>0.9379999999999999</v>
      </c>
      <c r="G58" t="n">
        <v>0.398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HYPERLINK("https://www.defined.fi/sol/DUnEr82vouuEhahEcoVzpQyRJFtvafTk2eyh9fAMYvQS?maker=5JYz2tsZVhU4AZ5PxDNux6GV31unTVa4ohuvEjJ2K5TJ","https://www.defined.fi/sol/DUnEr82vouuEhahEcoVzpQyRJFtvafTk2eyh9fAMYvQS?maker=5JYz2tsZVhU4AZ5PxDNux6GV31unTVa4ohuvEjJ2K5TJ")</f>
        <v/>
      </c>
      <c r="M58">
        <f>HYPERLINK("https://dexscreener.com/solana/DUnEr82vouuEhahEcoVzpQyRJFtvafTk2eyh9fAMYvQS?maker=5JYz2tsZVhU4AZ5PxDNux6GV31unTVa4ohuvEjJ2K5TJ","https://dexscreener.com/solana/DUnEr82vouuEhahEcoVzpQyRJFtvafTk2eyh9fAMYvQS?maker=5JYz2tsZVhU4AZ5PxDNux6GV31unTVa4ohuvEjJ2K5TJ")</f>
        <v/>
      </c>
    </row>
    <row r="59">
      <c r="A59" t="inlineStr">
        <is>
          <t>DjC6Et6KEPDaR6Ys4qrsS1TNHLFpPRogSq5rj68ypump</t>
        </is>
      </c>
      <c r="B59" t="inlineStr">
        <is>
          <t>ICE</t>
        </is>
      </c>
      <c r="C59" t="n">
        <v>2</v>
      </c>
      <c r="D59" t="n">
        <v>-0.212</v>
      </c>
      <c r="E59" t="n">
        <v>-0.45</v>
      </c>
      <c r="F59" t="n">
        <v>0.475</v>
      </c>
      <c r="G59" t="n">
        <v>0.263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HYPERLINK("https://www.defined.fi/sol/DjC6Et6KEPDaR6Ys4qrsS1TNHLFpPRogSq5rj68ypump?maker=5JYz2tsZVhU4AZ5PxDNux6GV31unTVa4ohuvEjJ2K5TJ","https://www.defined.fi/sol/DjC6Et6KEPDaR6Ys4qrsS1TNHLFpPRogSq5rj68ypump?maker=5JYz2tsZVhU4AZ5PxDNux6GV31unTVa4ohuvEjJ2K5TJ")</f>
        <v/>
      </c>
      <c r="M59">
        <f>HYPERLINK("https://dexscreener.com/solana/DjC6Et6KEPDaR6Ys4qrsS1TNHLFpPRogSq5rj68ypump?maker=5JYz2tsZVhU4AZ5PxDNux6GV31unTVa4ohuvEjJ2K5TJ","https://dexscreener.com/solana/DjC6Et6KEPDaR6Ys4qrsS1TNHLFpPRogSq5rj68ypump?maker=5JYz2tsZVhU4AZ5PxDNux6GV31unTVa4ohuvEjJ2K5TJ")</f>
        <v/>
      </c>
    </row>
    <row r="60">
      <c r="A60" t="inlineStr">
        <is>
          <t>2r1ViGmvhxYjYaxUy35fkobHifqBUbUfWgccc542pump</t>
        </is>
      </c>
      <c r="B60" t="inlineStr">
        <is>
          <t>myself</t>
        </is>
      </c>
      <c r="C60" t="n">
        <v>2</v>
      </c>
      <c r="D60" t="n">
        <v>-0.013</v>
      </c>
      <c r="E60" t="n">
        <v>-0.03</v>
      </c>
      <c r="F60" t="n">
        <v>0.475</v>
      </c>
      <c r="G60" t="n">
        <v>0.463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HYPERLINK("https://www.defined.fi/sol/2r1ViGmvhxYjYaxUy35fkobHifqBUbUfWgccc542pump?maker=5JYz2tsZVhU4AZ5PxDNux6GV31unTVa4ohuvEjJ2K5TJ","https://www.defined.fi/sol/2r1ViGmvhxYjYaxUy35fkobHifqBUbUfWgccc542pump?maker=5JYz2tsZVhU4AZ5PxDNux6GV31unTVa4ohuvEjJ2K5TJ")</f>
        <v/>
      </c>
      <c r="M60">
        <f>HYPERLINK("https://dexscreener.com/solana/2r1ViGmvhxYjYaxUy35fkobHifqBUbUfWgccc542pump?maker=5JYz2tsZVhU4AZ5PxDNux6GV31unTVa4ohuvEjJ2K5TJ","https://dexscreener.com/solana/2r1ViGmvhxYjYaxUy35fkobHifqBUbUfWgccc542pump?maker=5JYz2tsZVhU4AZ5PxDNux6GV31unTVa4ohuvEjJ2K5TJ")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