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21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tokenaddress</t>
        </is>
      </c>
      <c r="B1" s="1" t="inlineStr">
        <is>
          <t>tokenname</t>
        </is>
      </c>
      <c r="C1" s="1" t="inlineStr">
        <is>
          <t>last_active</t>
        </is>
      </c>
      <c r="D1" s="1" t="inlineStr">
        <is>
          <t>profit_eth</t>
        </is>
      </c>
      <c r="E1" s="1" t="inlineStr">
        <is>
          <t>profit_percent</t>
        </is>
      </c>
      <c r="F1" s="1" t="inlineStr">
        <is>
          <t>buy_eth</t>
        </is>
      </c>
      <c r="G1" s="1" t="inlineStr">
        <is>
          <t>sell_eth</t>
        </is>
      </c>
      <c r="H1" s="1" t="inlineStr">
        <is>
          <t>30d_txns_buy</t>
        </is>
      </c>
      <c r="I1" s="1" t="inlineStr">
        <is>
          <t>30d_txns_sell</t>
        </is>
      </c>
      <c r="J1" s="1" t="inlineStr">
        <is>
          <t>isnengen</t>
        </is>
      </c>
      <c r="K1" s="1" t="inlineStr">
        <is>
          <t>beizhu</t>
        </is>
      </c>
      <c r="L1" s="1" t="inlineStr">
        <is>
          <t>definedurl</t>
        </is>
      </c>
      <c r="M1" s="1" t="inlineStr">
        <is>
          <t>dexurl</t>
        </is>
      </c>
    </row>
    <row r="2">
      <c r="A2" t="inlineStr">
        <is>
          <t>Ft2DavuS1ctcUV3cBJWB1BvD6v1zjjXMJD16VRBEpump</t>
        </is>
      </c>
      <c r="B2" t="inlineStr">
        <is>
          <t>cat</t>
        </is>
      </c>
      <c r="C2" t="n">
        <v>0</v>
      </c>
      <c r="D2" t="n">
        <v>10.1</v>
      </c>
      <c r="E2" t="n">
        <v>1.01</v>
      </c>
      <c r="F2" t="n">
        <v>9.99</v>
      </c>
      <c r="G2" t="n">
        <v>0</v>
      </c>
      <c r="H2" t="n">
        <v>3</v>
      </c>
      <c r="I2" t="n">
        <v>0</v>
      </c>
      <c r="J2" t="n">
        <v>-1</v>
      </c>
      <c r="K2" t="n">
        <v>-1</v>
      </c>
      <c r="L2">
        <f>HYPERLINK("https://www.defined.fi/sol/Ft2DavuS1ctcUV3cBJWB1BvD6v1zjjXMJD16VRBEpump?maker=5ArBMY4h29CMbD7VbUJr5WKSDfMxprAFyqX7Jekf58dR","https://www.defined.fi/sol/Ft2DavuS1ctcUV3cBJWB1BvD6v1zjjXMJD16VRBEpump?maker=5ArBMY4h29CMbD7VbUJr5WKSDfMxprAFyqX7Jekf58dR")</f>
        <v/>
      </c>
      <c r="M2">
        <f>HYPERLINK("https://dexscreener.com/solana/Ft2DavuS1ctcUV3cBJWB1BvD6v1zjjXMJD16VRBEpump?maker=5ArBMY4h29CMbD7VbUJr5WKSDfMxprAFyqX7Jekf58dR","https://dexscreener.com/solana/Ft2DavuS1ctcUV3cBJWB1BvD6v1zjjXMJD16VRBEpump?maker=5ArBMY4h29CMbD7VbUJr5WKSDfMxprAFyqX7Jekf58dR")</f>
        <v/>
      </c>
    </row>
    <row r="3">
      <c r="A3" t="inlineStr">
        <is>
          <t>DhqViYG2T1N3B4xziTx22aPW4rwGKkvpcF5shrD8pump</t>
        </is>
      </c>
      <c r="B3" t="inlineStr">
        <is>
          <t>AOE</t>
        </is>
      </c>
      <c r="C3" t="n">
        <v>0</v>
      </c>
      <c r="D3" t="n">
        <v>-3.33</v>
      </c>
      <c r="E3" t="n">
        <v>-0.67</v>
      </c>
      <c r="F3" t="n">
        <v>5</v>
      </c>
      <c r="G3" t="n">
        <v>1.68</v>
      </c>
      <c r="H3" t="n">
        <v>2</v>
      </c>
      <c r="I3" t="n">
        <v>1</v>
      </c>
      <c r="J3" t="n">
        <v>-1</v>
      </c>
      <c r="K3" t="n">
        <v>-1</v>
      </c>
      <c r="L3">
        <f>HYPERLINK("https://www.defined.fi/sol/DhqViYG2T1N3B4xziTx22aPW4rwGKkvpcF5shrD8pump?maker=5ArBMY4h29CMbD7VbUJr5WKSDfMxprAFyqX7Jekf58dR","https://www.defined.fi/sol/DhqViYG2T1N3B4xziTx22aPW4rwGKkvpcF5shrD8pump?maker=5ArBMY4h29CMbD7VbUJr5WKSDfMxprAFyqX7Jekf58dR")</f>
        <v/>
      </c>
      <c r="M3">
        <f>HYPERLINK("https://dexscreener.com/solana/DhqViYG2T1N3B4xziTx22aPW4rwGKkvpcF5shrD8pump?maker=5ArBMY4h29CMbD7VbUJr5WKSDfMxprAFyqX7Jekf58dR","https://dexscreener.com/solana/DhqViYG2T1N3B4xziTx22aPW4rwGKkvpcF5shrD8pump?maker=5ArBMY4h29CMbD7VbUJr5WKSDfMxprAFyqX7Jekf58dR")</f>
        <v/>
      </c>
    </row>
    <row r="4">
      <c r="A4" t="inlineStr">
        <is>
          <t>5VrJTBsjpmeGaQaf6EYewARFYVzF1ZCYmxoLf7RPpump</t>
        </is>
      </c>
      <c r="B4" t="inlineStr">
        <is>
          <t>CfAR</t>
        </is>
      </c>
      <c r="C4" t="n">
        <v>0</v>
      </c>
      <c r="D4" t="n">
        <v>-1.17</v>
      </c>
      <c r="E4" t="n">
        <v>-0.23</v>
      </c>
      <c r="F4" t="n">
        <v>5</v>
      </c>
      <c r="G4" t="n">
        <v>3.83</v>
      </c>
      <c r="H4" t="n">
        <v>1</v>
      </c>
      <c r="I4" t="n">
        <v>1</v>
      </c>
      <c r="J4" t="n">
        <v>-1</v>
      </c>
      <c r="K4" t="n">
        <v>-1</v>
      </c>
      <c r="L4">
        <f>HYPERLINK("https://www.defined.fi/sol/5VrJTBsjpmeGaQaf6EYewARFYVzF1ZCYmxoLf7RPpump?maker=5ArBMY4h29CMbD7VbUJr5WKSDfMxprAFyqX7Jekf58dR","https://www.defined.fi/sol/5VrJTBsjpmeGaQaf6EYewARFYVzF1ZCYmxoLf7RPpump?maker=5ArBMY4h29CMbD7VbUJr5WKSDfMxprAFyqX7Jekf58dR")</f>
        <v/>
      </c>
      <c r="M4">
        <f>HYPERLINK("https://dexscreener.com/solana/5VrJTBsjpmeGaQaf6EYewARFYVzF1ZCYmxoLf7RPpump?maker=5ArBMY4h29CMbD7VbUJr5WKSDfMxprAFyqX7Jekf58dR","https://dexscreener.com/solana/5VrJTBsjpmeGaQaf6EYewARFYVzF1ZCYmxoLf7RPpump?maker=5ArBMY4h29CMbD7VbUJr5WKSDfMxprAFyqX7Jekf58dR")</f>
        <v/>
      </c>
    </row>
    <row r="5">
      <c r="A5" t="inlineStr">
        <is>
          <t>LSpcBYHeBchGGw3V2bdpp2abm5UqDU1ydFu4XJhpump</t>
        </is>
      </c>
      <c r="B5" t="inlineStr">
        <is>
          <t>AGUIRRE</t>
        </is>
      </c>
      <c r="C5" t="n">
        <v>0</v>
      </c>
      <c r="D5" t="n">
        <v>4.59</v>
      </c>
      <c r="E5" t="n">
        <v>0.91</v>
      </c>
      <c r="F5" t="n">
        <v>5.04</v>
      </c>
      <c r="G5" t="n">
        <v>9.630000000000001</v>
      </c>
      <c r="H5" t="n">
        <v>1</v>
      </c>
      <c r="I5" t="n">
        <v>2</v>
      </c>
      <c r="J5" t="n">
        <v>-1</v>
      </c>
      <c r="K5" t="n">
        <v>-1</v>
      </c>
      <c r="L5">
        <f>HYPERLINK("https://www.defined.fi/sol/LSpcBYHeBchGGw3V2bdpp2abm5UqDU1ydFu4XJhpump?maker=5ArBMY4h29CMbD7VbUJr5WKSDfMxprAFyqX7Jekf58dR","https://www.defined.fi/sol/LSpcBYHeBchGGw3V2bdpp2abm5UqDU1ydFu4XJhpump?maker=5ArBMY4h29CMbD7VbUJr5WKSDfMxprAFyqX7Jekf58dR")</f>
        <v/>
      </c>
      <c r="M5">
        <f>HYPERLINK("https://dexscreener.com/solana/LSpcBYHeBchGGw3V2bdpp2abm5UqDU1ydFu4XJhpump?maker=5ArBMY4h29CMbD7VbUJr5WKSDfMxprAFyqX7Jekf58dR","https://dexscreener.com/solana/LSpcBYHeBchGGw3V2bdpp2abm5UqDU1ydFu4XJhpump?maker=5ArBMY4h29CMbD7VbUJr5WKSDfMxprAFyqX7Jekf58dR")</f>
        <v/>
      </c>
    </row>
    <row r="6">
      <c r="A6" t="inlineStr">
        <is>
          <t>C66jTCL2H5T4KCzJ4TPZC2Fbxa3fDbZyzkvZVSdQVVrt</t>
        </is>
      </c>
      <c r="B6" t="inlineStr">
        <is>
          <t>SRAI</t>
        </is>
      </c>
      <c r="C6" t="n">
        <v>0</v>
      </c>
      <c r="D6" t="n">
        <v>-4.13</v>
      </c>
      <c r="E6" t="n">
        <v>-1</v>
      </c>
      <c r="F6" t="n">
        <v>5.04</v>
      </c>
      <c r="G6" t="n">
        <v>0.909</v>
      </c>
      <c r="H6" t="n">
        <v>1</v>
      </c>
      <c r="I6" t="n">
        <v>1</v>
      </c>
      <c r="J6" t="n">
        <v>-1</v>
      </c>
      <c r="K6" t="n">
        <v>-1</v>
      </c>
      <c r="L6">
        <f>HYPERLINK("https://www.defined.fi/sol/C66jTCL2H5T4KCzJ4TPZC2Fbxa3fDbZyzkvZVSdQVVrt?maker=5ArBMY4h29CMbD7VbUJr5WKSDfMxprAFyqX7Jekf58dR","https://www.defined.fi/sol/C66jTCL2H5T4KCzJ4TPZC2Fbxa3fDbZyzkvZVSdQVVrt?maker=5ArBMY4h29CMbD7VbUJr5WKSDfMxprAFyqX7Jekf58dR")</f>
        <v/>
      </c>
      <c r="M6">
        <f>HYPERLINK("https://dexscreener.com/solana/C66jTCL2H5T4KCzJ4TPZC2Fbxa3fDbZyzkvZVSdQVVrt?maker=5ArBMY4h29CMbD7VbUJr5WKSDfMxprAFyqX7Jekf58dR","https://dexscreener.com/solana/C66jTCL2H5T4KCzJ4TPZC2Fbxa3fDbZyzkvZVSdQVVrt?maker=5ArBMY4h29CMbD7VbUJr5WKSDfMxprAFyqX7Jekf58dR")</f>
        <v/>
      </c>
    </row>
    <row r="7">
      <c r="A7" t="inlineStr">
        <is>
          <t>964ssiZnVnZJrjCDvCbBuwgsozW13gmGtJdPWTAwpump</t>
        </is>
      </c>
      <c r="B7" t="inlineStr">
        <is>
          <t>Miya</t>
        </is>
      </c>
      <c r="C7" t="n">
        <v>0</v>
      </c>
      <c r="D7" t="n">
        <v>1.96</v>
      </c>
      <c r="E7" t="n">
        <v>0.39</v>
      </c>
      <c r="F7" t="n">
        <v>5.04</v>
      </c>
      <c r="G7" t="n">
        <v>7</v>
      </c>
      <c r="H7" t="n">
        <v>1</v>
      </c>
      <c r="I7" t="n">
        <v>2</v>
      </c>
      <c r="J7" t="n">
        <v>-1</v>
      </c>
      <c r="K7" t="n">
        <v>-1</v>
      </c>
      <c r="L7">
        <f>HYPERLINK("https://www.defined.fi/sol/964ssiZnVnZJrjCDvCbBuwgsozW13gmGtJdPWTAwpump?maker=5ArBMY4h29CMbD7VbUJr5WKSDfMxprAFyqX7Jekf58dR","https://www.defined.fi/sol/964ssiZnVnZJrjCDvCbBuwgsozW13gmGtJdPWTAwpump?maker=5ArBMY4h29CMbD7VbUJr5WKSDfMxprAFyqX7Jekf58dR")</f>
        <v/>
      </c>
      <c r="M7">
        <f>HYPERLINK("https://dexscreener.com/solana/964ssiZnVnZJrjCDvCbBuwgsozW13gmGtJdPWTAwpump?maker=5ArBMY4h29CMbD7VbUJr5WKSDfMxprAFyqX7Jekf58dR","https://dexscreener.com/solana/964ssiZnVnZJrjCDvCbBuwgsozW13gmGtJdPWTAwpump?maker=5ArBMY4h29CMbD7VbUJr5WKSDfMxprAFyqX7Jekf58dR")</f>
        <v/>
      </c>
    </row>
    <row r="8">
      <c r="A8" t="inlineStr">
        <is>
          <t>DDij7Dp8updt3XSCzeHCaAoDoFTSE5Y27i2EQ9qjMQtr</t>
        </is>
      </c>
      <c r="B8" t="inlineStr">
        <is>
          <t>RURI</t>
        </is>
      </c>
      <c r="C8" t="n">
        <v>0</v>
      </c>
      <c r="D8" t="n">
        <v>18.38</v>
      </c>
      <c r="E8" t="n">
        <v>3.74</v>
      </c>
      <c r="F8" t="n">
        <v>4.91</v>
      </c>
      <c r="G8" t="n">
        <v>23.3</v>
      </c>
      <c r="H8" t="n">
        <v>1</v>
      </c>
      <c r="I8" t="n">
        <v>2</v>
      </c>
      <c r="J8" t="n">
        <v>-1</v>
      </c>
      <c r="K8" t="n">
        <v>-1</v>
      </c>
      <c r="L8">
        <f>HYPERLINK("https://www.defined.fi/sol/DDij7Dp8updt3XSCzeHCaAoDoFTSE5Y27i2EQ9qjMQtr?maker=5ArBMY4h29CMbD7VbUJr5WKSDfMxprAFyqX7Jekf58dR","https://www.defined.fi/sol/DDij7Dp8updt3XSCzeHCaAoDoFTSE5Y27i2EQ9qjMQtr?maker=5ArBMY4h29CMbD7VbUJr5WKSDfMxprAFyqX7Jekf58dR")</f>
        <v/>
      </c>
      <c r="M8">
        <f>HYPERLINK("https://dexscreener.com/solana/DDij7Dp8updt3XSCzeHCaAoDoFTSE5Y27i2EQ9qjMQtr?maker=5ArBMY4h29CMbD7VbUJr5WKSDfMxprAFyqX7Jekf58dR","https://dexscreener.com/solana/DDij7Dp8updt3XSCzeHCaAoDoFTSE5Y27i2EQ9qjMQtr?maker=5ArBMY4h29CMbD7VbUJr5WKSDfMxprAFyqX7Jekf58dR")</f>
        <v/>
      </c>
    </row>
    <row r="9">
      <c r="A9" t="inlineStr">
        <is>
          <t>8YSTt9qbkMD1gboEnRmTrscVoZ8i8CDh8vf1XBcdpump</t>
        </is>
      </c>
      <c r="B9" t="inlineStr">
        <is>
          <t>miri</t>
        </is>
      </c>
      <c r="C9" t="n">
        <v>0</v>
      </c>
      <c r="D9" t="n">
        <v>5.54</v>
      </c>
      <c r="E9" t="n">
        <v>0.57</v>
      </c>
      <c r="F9" t="n">
        <v>9.73</v>
      </c>
      <c r="G9" t="n">
        <v>15.27</v>
      </c>
      <c r="H9" t="n">
        <v>6</v>
      </c>
      <c r="I9" t="n">
        <v>2</v>
      </c>
      <c r="J9" t="n">
        <v>-1</v>
      </c>
      <c r="K9" t="n">
        <v>-1</v>
      </c>
      <c r="L9">
        <f>HYPERLINK("https://www.defined.fi/sol/8YSTt9qbkMD1gboEnRmTrscVoZ8i8CDh8vf1XBcdpump?maker=5ArBMY4h29CMbD7VbUJr5WKSDfMxprAFyqX7Jekf58dR","https://www.defined.fi/sol/8YSTt9qbkMD1gboEnRmTrscVoZ8i8CDh8vf1XBcdpump?maker=5ArBMY4h29CMbD7VbUJr5WKSDfMxprAFyqX7Jekf58dR")</f>
        <v/>
      </c>
      <c r="M9">
        <f>HYPERLINK("https://dexscreener.com/solana/8YSTt9qbkMD1gboEnRmTrscVoZ8i8CDh8vf1XBcdpump?maker=5ArBMY4h29CMbD7VbUJr5WKSDfMxprAFyqX7Jekf58dR","https://dexscreener.com/solana/8YSTt9qbkMD1gboEnRmTrscVoZ8i8CDh8vf1XBcdpump?maker=5ArBMY4h29CMbD7VbUJr5WKSDfMxprAFyqX7Jekf58dR")</f>
        <v/>
      </c>
    </row>
    <row r="10">
      <c r="A10" t="inlineStr">
        <is>
          <t>BgmCnJMcM925oHoRW8ogwDcTLA87Pr11ymcwv36Vpump</t>
        </is>
      </c>
      <c r="B10" t="inlineStr">
        <is>
          <t>SCORE</t>
        </is>
      </c>
      <c r="C10" t="n">
        <v>0</v>
      </c>
      <c r="D10" t="n">
        <v>0.404</v>
      </c>
      <c r="E10" t="n">
        <v>0.08</v>
      </c>
      <c r="F10" t="n">
        <v>4.86</v>
      </c>
      <c r="G10" t="n">
        <v>5.26</v>
      </c>
      <c r="H10" t="n">
        <v>1</v>
      </c>
      <c r="I10" t="n">
        <v>1</v>
      </c>
      <c r="J10" t="n">
        <v>-1</v>
      </c>
      <c r="K10" t="n">
        <v>-1</v>
      </c>
      <c r="L10">
        <f>HYPERLINK("https://www.defined.fi/sol/BgmCnJMcM925oHoRW8ogwDcTLA87Pr11ymcwv36Vpump?maker=5ArBMY4h29CMbD7VbUJr5WKSDfMxprAFyqX7Jekf58dR","https://www.defined.fi/sol/BgmCnJMcM925oHoRW8ogwDcTLA87Pr11ymcwv36Vpump?maker=5ArBMY4h29CMbD7VbUJr5WKSDfMxprAFyqX7Jekf58dR")</f>
        <v/>
      </c>
      <c r="M10">
        <f>HYPERLINK("https://dexscreener.com/solana/BgmCnJMcM925oHoRW8ogwDcTLA87Pr11ymcwv36Vpump?maker=5ArBMY4h29CMbD7VbUJr5WKSDfMxprAFyqX7Jekf58dR","https://dexscreener.com/solana/BgmCnJMcM925oHoRW8ogwDcTLA87Pr11ymcwv36Vpump?maker=5ArBMY4h29CMbD7VbUJr5WKSDfMxprAFyqX7Jekf58dR")</f>
        <v/>
      </c>
    </row>
    <row r="11">
      <c r="A11" t="inlineStr">
        <is>
          <t>FfhENRtsudrPbWaJhuMnYq2fKchHqU1Erd7vK9Gzpump</t>
        </is>
      </c>
      <c r="B11" t="inlineStr">
        <is>
          <t>SKBDDY</t>
        </is>
      </c>
      <c r="C11" t="n">
        <v>0</v>
      </c>
      <c r="D11" t="n">
        <v>4.84</v>
      </c>
      <c r="E11" t="n">
        <v>0.5</v>
      </c>
      <c r="F11" t="n">
        <v>9.720000000000001</v>
      </c>
      <c r="G11" t="n">
        <v>14.56</v>
      </c>
      <c r="H11" t="n">
        <v>1</v>
      </c>
      <c r="I11" t="n">
        <v>2</v>
      </c>
      <c r="J11" t="n">
        <v>-1</v>
      </c>
      <c r="K11" t="n">
        <v>-1</v>
      </c>
      <c r="L11">
        <f>HYPERLINK("https://www.defined.fi/sol/FfhENRtsudrPbWaJhuMnYq2fKchHqU1Erd7vK9Gzpump?maker=5ArBMY4h29CMbD7VbUJr5WKSDfMxprAFyqX7Jekf58dR","https://www.defined.fi/sol/FfhENRtsudrPbWaJhuMnYq2fKchHqU1Erd7vK9Gzpump?maker=5ArBMY4h29CMbD7VbUJr5WKSDfMxprAFyqX7Jekf58dR")</f>
        <v/>
      </c>
      <c r="M11">
        <f>HYPERLINK("https://dexscreener.com/solana/FfhENRtsudrPbWaJhuMnYq2fKchHqU1Erd7vK9Gzpump?maker=5ArBMY4h29CMbD7VbUJr5WKSDfMxprAFyqX7Jekf58dR","https://dexscreener.com/solana/FfhENRtsudrPbWaJhuMnYq2fKchHqU1Erd7vK9Gzpump?maker=5ArBMY4h29CMbD7VbUJr5WKSDfMxprAFyqX7Jekf58dR")</f>
        <v/>
      </c>
    </row>
    <row r="12">
      <c r="A12" t="inlineStr">
        <is>
          <t>92wuGwwgHHNCXMCxrPsWHsCsECcDAdxQzXeLq5rNpump</t>
        </is>
      </c>
      <c r="B12" t="inlineStr">
        <is>
          <t>mu</t>
        </is>
      </c>
      <c r="C12" t="n">
        <v>1</v>
      </c>
      <c r="D12" t="n">
        <v>1.82</v>
      </c>
      <c r="E12" t="n">
        <v>1.87</v>
      </c>
      <c r="F12" t="n">
        <v>0.974</v>
      </c>
      <c r="G12" t="n">
        <v>2.79</v>
      </c>
      <c r="H12" t="n">
        <v>1</v>
      </c>
      <c r="I12" t="n">
        <v>1</v>
      </c>
      <c r="J12" t="n">
        <v>-1</v>
      </c>
      <c r="K12" t="n">
        <v>-1</v>
      </c>
      <c r="L12">
        <f>HYPERLINK("https://www.defined.fi/sol/92wuGwwgHHNCXMCxrPsWHsCsECcDAdxQzXeLq5rNpump?maker=5ArBMY4h29CMbD7VbUJr5WKSDfMxprAFyqX7Jekf58dR","https://www.defined.fi/sol/92wuGwwgHHNCXMCxrPsWHsCsECcDAdxQzXeLq5rNpump?maker=5ArBMY4h29CMbD7VbUJr5WKSDfMxprAFyqX7Jekf58dR")</f>
        <v/>
      </c>
      <c r="M12">
        <f>HYPERLINK("https://dexscreener.com/solana/92wuGwwgHHNCXMCxrPsWHsCsECcDAdxQzXeLq5rNpump?maker=5ArBMY4h29CMbD7VbUJr5WKSDfMxprAFyqX7Jekf58dR","https://dexscreener.com/solana/92wuGwwgHHNCXMCxrPsWHsCsECcDAdxQzXeLq5rNpump?maker=5ArBMY4h29CMbD7VbUJr5WKSDfMxprAFyqX7Jekf58dR")</f>
        <v/>
      </c>
    </row>
    <row r="13">
      <c r="A13" t="inlineStr">
        <is>
          <t>GMNDxoWKwjvYvRzznkVjd9KaJ6UAX48JwJmXvcNypump</t>
        </is>
      </c>
      <c r="B13" t="inlineStr">
        <is>
          <t>numogram</t>
        </is>
      </c>
      <c r="C13" t="n">
        <v>1</v>
      </c>
      <c r="D13" t="n">
        <v>-0.285</v>
      </c>
      <c r="E13" t="n">
        <v>-0.29</v>
      </c>
      <c r="F13" t="n">
        <v>0.971</v>
      </c>
      <c r="G13" t="n">
        <v>0.6860000000000001</v>
      </c>
      <c r="H13" t="n">
        <v>1</v>
      </c>
      <c r="I13" t="n">
        <v>1</v>
      </c>
      <c r="J13" t="n">
        <v>-1</v>
      </c>
      <c r="K13" t="n">
        <v>-1</v>
      </c>
      <c r="L13">
        <f>HYPERLINK("https://www.defined.fi/sol/GMNDxoWKwjvYvRzznkVjd9KaJ6UAX48JwJmXvcNypump?maker=5ArBMY4h29CMbD7VbUJr5WKSDfMxprAFyqX7Jekf58dR","https://www.defined.fi/sol/GMNDxoWKwjvYvRzznkVjd9KaJ6UAX48JwJmXvcNypump?maker=5ArBMY4h29CMbD7VbUJr5WKSDfMxprAFyqX7Jekf58dR")</f>
        <v/>
      </c>
      <c r="M13">
        <f>HYPERLINK("https://dexscreener.com/solana/GMNDxoWKwjvYvRzznkVjd9KaJ6UAX48JwJmXvcNypump?maker=5ArBMY4h29CMbD7VbUJr5WKSDfMxprAFyqX7Jekf58dR","https://dexscreener.com/solana/GMNDxoWKwjvYvRzznkVjd9KaJ6UAX48JwJmXvcNypump?maker=5ArBMY4h29CMbD7VbUJr5WKSDfMxprAFyqX7Jekf58dR")</f>
        <v/>
      </c>
    </row>
    <row r="14">
      <c r="A14" t="inlineStr">
        <is>
          <t>EYM9RgX3S7QqdzUVXK2UuVsy4SH81FX8FHCYqQe1pump</t>
        </is>
      </c>
      <c r="B14" t="inlineStr">
        <is>
          <t>VICTIM</t>
        </is>
      </c>
      <c r="C14" t="n">
        <v>1</v>
      </c>
      <c r="D14" t="n">
        <v>1.36</v>
      </c>
      <c r="E14" t="n">
        <v>0.28</v>
      </c>
      <c r="F14" t="n">
        <v>4.86</v>
      </c>
      <c r="G14" t="n">
        <v>6.22</v>
      </c>
      <c r="H14" t="n">
        <v>1</v>
      </c>
      <c r="I14" t="n">
        <v>2</v>
      </c>
      <c r="J14" t="n">
        <v>-1</v>
      </c>
      <c r="K14" t="n">
        <v>-1</v>
      </c>
      <c r="L14">
        <f>HYPERLINK("https://www.defined.fi/sol/EYM9RgX3S7QqdzUVXK2UuVsy4SH81FX8FHCYqQe1pump?maker=5ArBMY4h29CMbD7VbUJr5WKSDfMxprAFyqX7Jekf58dR","https://www.defined.fi/sol/EYM9RgX3S7QqdzUVXK2UuVsy4SH81FX8FHCYqQe1pump?maker=5ArBMY4h29CMbD7VbUJr5WKSDfMxprAFyqX7Jekf58dR")</f>
        <v/>
      </c>
      <c r="M14">
        <f>HYPERLINK("https://dexscreener.com/solana/EYM9RgX3S7QqdzUVXK2UuVsy4SH81FX8FHCYqQe1pump?maker=5ArBMY4h29CMbD7VbUJr5WKSDfMxprAFyqX7Jekf58dR","https://dexscreener.com/solana/EYM9RgX3S7QqdzUVXK2UuVsy4SH81FX8FHCYqQe1pump?maker=5ArBMY4h29CMbD7VbUJr5WKSDfMxprAFyqX7Jekf58dR")</f>
        <v/>
      </c>
    </row>
    <row r="15">
      <c r="A15" t="inlineStr">
        <is>
          <t>47w3kRgo5mpSfWmko1d8cKU8HJHj5QG4ENsuKZbSpump</t>
        </is>
      </c>
      <c r="B15" t="inlineStr">
        <is>
          <t>Sidney</t>
        </is>
      </c>
      <c r="C15" t="n">
        <v>1</v>
      </c>
      <c r="D15" t="n">
        <v>-0.511</v>
      </c>
      <c r="E15" t="n">
        <v>-1</v>
      </c>
      <c r="F15" t="n">
        <v>1.06</v>
      </c>
      <c r="G15" t="n">
        <v>0.551</v>
      </c>
      <c r="H15" t="n">
        <v>1</v>
      </c>
      <c r="I15" t="n">
        <v>1</v>
      </c>
      <c r="J15" t="n">
        <v>-1</v>
      </c>
      <c r="K15" t="n">
        <v>-1</v>
      </c>
      <c r="L15">
        <f>HYPERLINK("https://www.defined.fi/sol/47w3kRgo5mpSfWmko1d8cKU8HJHj5QG4ENsuKZbSpump?maker=5ArBMY4h29CMbD7VbUJr5WKSDfMxprAFyqX7Jekf58dR","https://www.defined.fi/sol/47w3kRgo5mpSfWmko1d8cKU8HJHj5QG4ENsuKZbSpump?maker=5ArBMY4h29CMbD7VbUJr5WKSDfMxprAFyqX7Jekf58dR")</f>
        <v/>
      </c>
      <c r="M15">
        <f>HYPERLINK("https://dexscreener.com/solana/47w3kRgo5mpSfWmko1d8cKU8HJHj5QG4ENsuKZbSpump?maker=5ArBMY4h29CMbD7VbUJr5WKSDfMxprAFyqX7Jekf58dR","https://dexscreener.com/solana/47w3kRgo5mpSfWmko1d8cKU8HJHj5QG4ENsuKZbSpump?maker=5ArBMY4h29CMbD7VbUJr5WKSDfMxprAFyqX7Jekf58dR")</f>
        <v/>
      </c>
    </row>
    <row r="16">
      <c r="A16" t="inlineStr">
        <is>
          <t>ETZDTrZp1tWSTPHf22cyUXiv5xGzXuBFEwJAsE8ypump</t>
        </is>
      </c>
      <c r="B16" t="inlineStr">
        <is>
          <t>xcog</t>
        </is>
      </c>
      <c r="C16" t="n">
        <v>1</v>
      </c>
      <c r="D16" t="n">
        <v>43.17</v>
      </c>
      <c r="E16" t="n">
        <v>1.37</v>
      </c>
      <c r="F16" t="n">
        <v>31.45</v>
      </c>
      <c r="G16" t="n">
        <v>74.63</v>
      </c>
      <c r="H16" t="n">
        <v>3</v>
      </c>
      <c r="I16" t="n">
        <v>5</v>
      </c>
      <c r="J16" t="n">
        <v>-1</v>
      </c>
      <c r="K16" t="n">
        <v>-1</v>
      </c>
      <c r="L16">
        <f>HYPERLINK("https://www.defined.fi/sol/ETZDTrZp1tWSTPHf22cyUXiv5xGzXuBFEwJAsE8ypump?maker=5ArBMY4h29CMbD7VbUJr5WKSDfMxprAFyqX7Jekf58dR","https://www.defined.fi/sol/ETZDTrZp1tWSTPHf22cyUXiv5xGzXuBFEwJAsE8ypump?maker=5ArBMY4h29CMbD7VbUJr5WKSDfMxprAFyqX7Jekf58dR")</f>
        <v/>
      </c>
      <c r="M16">
        <f>HYPERLINK("https://dexscreener.com/solana/ETZDTrZp1tWSTPHf22cyUXiv5xGzXuBFEwJAsE8ypump?maker=5ArBMY4h29CMbD7VbUJr5WKSDfMxprAFyqX7Jekf58dR","https://dexscreener.com/solana/ETZDTrZp1tWSTPHf22cyUXiv5xGzXuBFEwJAsE8ypump?maker=5ArBMY4h29CMbD7VbUJr5WKSDfMxprAFyqX7Jekf58dR")</f>
        <v/>
      </c>
    </row>
    <row r="17">
      <c r="A17" t="inlineStr">
        <is>
          <t>B9AFujzySVQ4Xz1cTA89f1k94utp9v3BYME2B3rpump</t>
        </is>
      </c>
      <c r="B17" t="inlineStr">
        <is>
          <t>MONGO</t>
        </is>
      </c>
      <c r="C17" t="n">
        <v>1</v>
      </c>
      <c r="D17" t="n">
        <v>-0.889</v>
      </c>
      <c r="E17" t="n">
        <v>-0.91</v>
      </c>
      <c r="F17" t="n">
        <v>0.973</v>
      </c>
      <c r="G17" t="n">
        <v>0.08400000000000001</v>
      </c>
      <c r="H17" t="n">
        <v>1</v>
      </c>
      <c r="I17" t="n">
        <v>1</v>
      </c>
      <c r="J17" t="n">
        <v>-1</v>
      </c>
      <c r="K17" t="n">
        <v>-1</v>
      </c>
      <c r="L17">
        <f>HYPERLINK("https://www.defined.fi/sol/B9AFujzySVQ4Xz1cTA89f1k94utp9v3BYME2B3rpump?maker=5ArBMY4h29CMbD7VbUJr5WKSDfMxprAFyqX7Jekf58dR","https://www.defined.fi/sol/B9AFujzySVQ4Xz1cTA89f1k94utp9v3BYME2B3rpump?maker=5ArBMY4h29CMbD7VbUJr5WKSDfMxprAFyqX7Jekf58dR")</f>
        <v/>
      </c>
      <c r="M17">
        <f>HYPERLINK("https://dexscreener.com/solana/B9AFujzySVQ4Xz1cTA89f1k94utp9v3BYME2B3rpump?maker=5ArBMY4h29CMbD7VbUJr5WKSDfMxprAFyqX7Jekf58dR","https://dexscreener.com/solana/B9AFujzySVQ4Xz1cTA89f1k94utp9v3BYME2B3rpump?maker=5ArBMY4h29CMbD7VbUJr5WKSDfMxprAFyqX7Jekf58dR")</f>
        <v/>
      </c>
    </row>
    <row r="18">
      <c r="A18" t="inlineStr">
        <is>
          <t>J8KoJi7LFNdJiGt8qavfpu2R5jXfiZxeKukhHGXgpump</t>
        </is>
      </c>
      <c r="B18" t="inlineStr">
        <is>
          <t>kache</t>
        </is>
      </c>
      <c r="C18" t="n">
        <v>1</v>
      </c>
      <c r="D18" t="n">
        <v>-5.63</v>
      </c>
      <c r="E18" t="n">
        <v>-0.34</v>
      </c>
      <c r="F18" t="n">
        <v>16.56</v>
      </c>
      <c r="G18" t="n">
        <v>10.93</v>
      </c>
      <c r="H18" t="n">
        <v>2</v>
      </c>
      <c r="I18" t="n">
        <v>2</v>
      </c>
      <c r="J18" t="n">
        <v>-1</v>
      </c>
      <c r="K18" t="n">
        <v>-1</v>
      </c>
      <c r="L18">
        <f>HYPERLINK("https://www.defined.fi/sol/J8KoJi7LFNdJiGt8qavfpu2R5jXfiZxeKukhHGXgpump?maker=5ArBMY4h29CMbD7VbUJr5WKSDfMxprAFyqX7Jekf58dR","https://www.defined.fi/sol/J8KoJi7LFNdJiGt8qavfpu2R5jXfiZxeKukhHGXgpump?maker=5ArBMY4h29CMbD7VbUJr5WKSDfMxprAFyqX7Jekf58dR")</f>
        <v/>
      </c>
      <c r="M18">
        <f>HYPERLINK("https://dexscreener.com/solana/J8KoJi7LFNdJiGt8qavfpu2R5jXfiZxeKukhHGXgpump?maker=5ArBMY4h29CMbD7VbUJr5WKSDfMxprAFyqX7Jekf58dR","https://dexscreener.com/solana/J8KoJi7LFNdJiGt8qavfpu2R5jXfiZxeKukhHGXgpump?maker=5ArBMY4h29CMbD7VbUJr5WKSDfMxprAFyqX7Jekf58dR")</f>
        <v/>
      </c>
    </row>
    <row r="19">
      <c r="A19" t="inlineStr">
        <is>
          <t>8wZvGcGePvWEa8tKQUYctMXFSkqS39scozVU9xBVrUjY</t>
        </is>
      </c>
      <c r="B19" t="inlineStr">
        <is>
          <t>Remilia</t>
        </is>
      </c>
      <c r="C19" t="n">
        <v>3</v>
      </c>
      <c r="D19" t="n">
        <v>-20.38</v>
      </c>
      <c r="E19" t="n">
        <v>-0.52</v>
      </c>
      <c r="F19" t="n">
        <v>39.05</v>
      </c>
      <c r="G19" t="n">
        <v>18.67</v>
      </c>
      <c r="H19" t="n">
        <v>4</v>
      </c>
      <c r="I19" t="n">
        <v>2</v>
      </c>
      <c r="J19" t="n">
        <v>-1</v>
      </c>
      <c r="K19" t="n">
        <v>-1</v>
      </c>
      <c r="L19">
        <f>HYPERLINK("https://www.defined.fi/sol/8wZvGcGePvWEa8tKQUYctMXFSkqS39scozVU9xBVrUjY?maker=5ArBMY4h29CMbD7VbUJr5WKSDfMxprAFyqX7Jekf58dR","https://www.defined.fi/sol/8wZvGcGePvWEa8tKQUYctMXFSkqS39scozVU9xBVrUjY?maker=5ArBMY4h29CMbD7VbUJr5WKSDfMxprAFyqX7Jekf58dR")</f>
        <v/>
      </c>
      <c r="M19">
        <f>HYPERLINK("https://dexscreener.com/solana/8wZvGcGePvWEa8tKQUYctMXFSkqS39scozVU9xBVrUjY?maker=5ArBMY4h29CMbD7VbUJr5WKSDfMxprAFyqX7Jekf58dR","https://dexscreener.com/solana/8wZvGcGePvWEa8tKQUYctMXFSkqS39scozVU9xBVrUjY?maker=5ArBMY4h29CMbD7VbUJr5WKSDfMxprAFyqX7Jekf58dR")</f>
        <v/>
      </c>
    </row>
    <row r="20">
      <c r="A20" t="inlineStr">
        <is>
          <t>CzLSujWBLFsSjncfkh59rUFqvafWcY5tzedWJSuypump</t>
        </is>
      </c>
      <c r="B20" t="inlineStr">
        <is>
          <t>GOAT</t>
        </is>
      </c>
      <c r="C20" t="n">
        <v>8</v>
      </c>
      <c r="D20" t="n">
        <v>0.294</v>
      </c>
      <c r="E20" t="n">
        <v>0.01</v>
      </c>
      <c r="F20" t="n">
        <v>36.18</v>
      </c>
      <c r="G20" t="n">
        <v>36.48</v>
      </c>
      <c r="H20" t="n">
        <v>1</v>
      </c>
      <c r="I20" t="n">
        <v>3</v>
      </c>
      <c r="J20" t="n">
        <v>-1</v>
      </c>
      <c r="K20" t="n">
        <v>-1</v>
      </c>
      <c r="L20">
        <f>HYPERLINK("https://www.defined.fi/sol/CzLSujWBLFsSjncfkh59rUFqvafWcY5tzedWJSuypump?maker=5ArBMY4h29CMbD7VbUJr5WKSDfMxprAFyqX7Jekf58dR","https://www.defined.fi/sol/CzLSujWBLFsSjncfkh59rUFqvafWcY5tzedWJSuypump?maker=5ArBMY4h29CMbD7VbUJr5WKSDfMxprAFyqX7Jekf58dR")</f>
        <v/>
      </c>
      <c r="M20">
        <f>HYPERLINK("https://dexscreener.com/solana/CzLSujWBLFsSjncfkh59rUFqvafWcY5tzedWJSuypump?maker=5ArBMY4h29CMbD7VbUJr5WKSDfMxprAFyqX7Jekf58dR","https://dexscreener.com/solana/CzLSujWBLFsSjncfkh59rUFqvafWcY5tzedWJSuypump?maker=5ArBMY4h29CMbD7VbUJr5WKSDfMxprAFyqX7Jekf58dR")</f>
        <v/>
      </c>
    </row>
    <row r="21">
      <c r="A21" t="inlineStr">
        <is>
          <t>AiYhnwWiqbdSiEHgAzqrurcdoZx4V21mnuMt5ps2pump</t>
        </is>
      </c>
      <c r="B21" t="inlineStr">
        <is>
          <t>POD</t>
        </is>
      </c>
      <c r="C21" t="n">
        <v>21</v>
      </c>
      <c r="D21" t="n">
        <v>8.949999999999999</v>
      </c>
      <c r="E21" t="n">
        <v>0.46</v>
      </c>
      <c r="F21" t="n">
        <v>19.64</v>
      </c>
      <c r="G21" t="n">
        <v>28.6</v>
      </c>
      <c r="H21" t="n">
        <v>2</v>
      </c>
      <c r="I21" t="n">
        <v>2</v>
      </c>
      <c r="J21" t="n">
        <v>-1</v>
      </c>
      <c r="K21" t="n">
        <v>-1</v>
      </c>
      <c r="L21">
        <f>HYPERLINK("https://www.defined.fi/sol/AiYhnwWiqbdSiEHgAzqrurcdoZx4V21mnuMt5ps2pump?maker=5ArBMY4h29CMbD7VbUJr5WKSDfMxprAFyqX7Jekf58dR","https://www.defined.fi/sol/AiYhnwWiqbdSiEHgAzqrurcdoZx4V21mnuMt5ps2pump?maker=5ArBMY4h29CMbD7VbUJr5WKSDfMxprAFyqX7Jekf58dR")</f>
        <v/>
      </c>
      <c r="M21">
        <f>HYPERLINK("https://dexscreener.com/solana/AiYhnwWiqbdSiEHgAzqrurcdoZx4V21mnuMt5ps2pump?maker=5ArBMY4h29CMbD7VbUJr5WKSDfMxprAFyqX7Jekf58dR","https://dexscreener.com/solana/AiYhnwWiqbdSiEHgAzqrurcdoZx4V21mnuMt5ps2pump?maker=5ArBMY4h29CMbD7VbUJr5WKSDfMxprAFyqX7Jekf58dR")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2024-10-20T15:37:40Z</dcterms:created>
  <dcterms:modified xsi:type="dcterms:W3CDTF">2024-10-20T15:37:40Z</dcterms:modified>
</cp:coreProperties>
</file>