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9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FnLkMGusU5MguBmLnAmqe96o9JEAz7tgHQruJmqcpump</t>
        </is>
      </c>
      <c r="B2" t="inlineStr">
        <is>
          <t>PepMan</t>
        </is>
      </c>
      <c r="C2" t="n">
        <v>0</v>
      </c>
      <c r="D2" t="n">
        <v>0.012</v>
      </c>
      <c r="E2" t="n">
        <v>0.12</v>
      </c>
      <c r="F2" t="n">
        <v>0.1</v>
      </c>
      <c r="G2" t="n">
        <v>0.113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HYPERLINK("https://www.defined.fi/sol/FnLkMGusU5MguBmLnAmqe96o9JEAz7tgHQruJmqcpump?maker=4Beb1WA1s5EEo2b2LuXTXPg7H7zNPLTxG9ruXCRsYLBf","https://www.defined.fi/sol/FnLkMGusU5MguBmLnAmqe96o9JEAz7tgHQruJmqcpump?maker=4Beb1WA1s5EEo2b2LuXTXPg7H7zNPLTxG9ruXCRsYLBf")</f>
        <v/>
      </c>
      <c r="M2">
        <f>HYPERLINK("https://dexscreener.com/solana/FnLkMGusU5MguBmLnAmqe96o9JEAz7tgHQruJmqcpump?maker=4Beb1WA1s5EEo2b2LuXTXPg7H7zNPLTxG9ruXCRsYLBf","https://dexscreener.com/solana/FnLkMGusU5MguBmLnAmqe96o9JEAz7tgHQruJmqcpump?maker=4Beb1WA1s5EEo2b2LuXTXPg7H7zNPLTxG9ruXCRsYLBf")</f>
        <v/>
      </c>
    </row>
    <row r="3">
      <c r="A3" t="inlineStr">
        <is>
          <t>GPwjiWG35ZDtYDVNMNeRvZygM1K51Ke2zHaSrwJUpump</t>
        </is>
      </c>
      <c r="B3" t="inlineStr">
        <is>
          <t>AGIART</t>
        </is>
      </c>
      <c r="C3" t="n">
        <v>0</v>
      </c>
      <c r="D3" t="n">
        <v>-0.392</v>
      </c>
      <c r="E3" t="n">
        <v>-0.49</v>
      </c>
      <c r="F3" t="n">
        <v>0.797</v>
      </c>
      <c r="G3" t="n">
        <v>0.406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HYPERLINK("https://www.defined.fi/sol/GPwjiWG35ZDtYDVNMNeRvZygM1K51Ke2zHaSrwJUpump?maker=4Beb1WA1s5EEo2b2LuXTXPg7H7zNPLTxG9ruXCRsYLBf","https://www.defined.fi/sol/GPwjiWG35ZDtYDVNMNeRvZygM1K51Ke2zHaSrwJUpump?maker=4Beb1WA1s5EEo2b2LuXTXPg7H7zNPLTxG9ruXCRsYLBf")</f>
        <v/>
      </c>
      <c r="M3">
        <f>HYPERLINK("https://dexscreener.com/solana/GPwjiWG35ZDtYDVNMNeRvZygM1K51Ke2zHaSrwJUpump?maker=4Beb1WA1s5EEo2b2LuXTXPg7H7zNPLTxG9ruXCRsYLBf","https://dexscreener.com/solana/GPwjiWG35ZDtYDVNMNeRvZygM1K51Ke2zHaSrwJUpump?maker=4Beb1WA1s5EEo2b2LuXTXPg7H7zNPLTxG9ruXCRsYLBf")</f>
        <v/>
      </c>
    </row>
    <row r="4">
      <c r="A4" t="inlineStr">
        <is>
          <t>BxBWLrR2qwkTqcyMqeCAAomi5SWu1HgJoiSJtD1vpump</t>
        </is>
      </c>
      <c r="B4" t="inlineStr">
        <is>
          <t>$AxSys</t>
        </is>
      </c>
      <c r="C4" t="n">
        <v>0</v>
      </c>
      <c r="D4" t="n">
        <v>0.514</v>
      </c>
      <c r="E4" t="n">
        <v>0.51</v>
      </c>
      <c r="F4" t="n">
        <v>1</v>
      </c>
      <c r="G4" t="n">
        <v>1.52</v>
      </c>
      <c r="H4" t="n">
        <v>1</v>
      </c>
      <c r="I4" t="n">
        <v>3</v>
      </c>
      <c r="J4" t="n">
        <v>-1</v>
      </c>
      <c r="K4" t="n">
        <v>-1</v>
      </c>
      <c r="L4">
        <f>HYPERLINK("https://www.defined.fi/sol/BxBWLrR2qwkTqcyMqeCAAomi5SWu1HgJoiSJtD1vpump?maker=4Beb1WA1s5EEo2b2LuXTXPg7H7zNPLTxG9ruXCRsYLBf","https://www.defined.fi/sol/BxBWLrR2qwkTqcyMqeCAAomi5SWu1HgJoiSJtD1vpump?maker=4Beb1WA1s5EEo2b2LuXTXPg7H7zNPLTxG9ruXCRsYLBf")</f>
        <v/>
      </c>
      <c r="M4">
        <f>HYPERLINK("https://dexscreener.com/solana/BxBWLrR2qwkTqcyMqeCAAomi5SWu1HgJoiSJtD1vpump?maker=4Beb1WA1s5EEo2b2LuXTXPg7H7zNPLTxG9ruXCRsYLBf","https://dexscreener.com/solana/BxBWLrR2qwkTqcyMqeCAAomi5SWu1HgJoiSJtD1vpump?maker=4Beb1WA1s5EEo2b2LuXTXPg7H7zNPLTxG9ruXCRsYLBf")</f>
        <v/>
      </c>
    </row>
    <row r="5">
      <c r="A5" t="inlineStr">
        <is>
          <t>63RhsmZHfCtRXgNWwWPEPshM5PoX4BsLpar9AW4Kpump</t>
        </is>
      </c>
      <c r="B5" t="inlineStr">
        <is>
          <t>x982a{j:+.</t>
        </is>
      </c>
      <c r="C5" t="n">
        <v>0</v>
      </c>
      <c r="D5" t="n">
        <v>0.057</v>
      </c>
      <c r="E5" t="n">
        <v>0.11</v>
      </c>
      <c r="F5" t="n">
        <v>0.502</v>
      </c>
      <c r="G5" t="n">
        <v>0.5590000000000001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HYPERLINK("https://www.defined.fi/sol/63RhsmZHfCtRXgNWwWPEPshM5PoX4BsLpar9AW4Kpump?maker=4Beb1WA1s5EEo2b2LuXTXPg7H7zNPLTxG9ruXCRsYLBf","https://www.defined.fi/sol/63RhsmZHfCtRXgNWwWPEPshM5PoX4BsLpar9AW4Kpump?maker=4Beb1WA1s5EEo2b2LuXTXPg7H7zNPLTxG9ruXCRsYLBf")</f>
        <v/>
      </c>
      <c r="M5">
        <f>HYPERLINK("https://dexscreener.com/solana/63RhsmZHfCtRXgNWwWPEPshM5PoX4BsLpar9AW4Kpump?maker=4Beb1WA1s5EEo2b2LuXTXPg7H7zNPLTxG9ruXCRsYLBf","https://dexscreener.com/solana/63RhsmZHfCtRXgNWwWPEPshM5PoX4BsLpar9AW4Kpump?maker=4Beb1WA1s5EEo2b2LuXTXPg7H7zNPLTxG9ruXCRsYLBf")</f>
        <v/>
      </c>
    </row>
    <row r="6">
      <c r="A6" t="inlineStr">
        <is>
          <t>CJraUzhEdB4iKPbWQReuu48HYn7E3RMJdbsPiZ36pump</t>
        </is>
      </c>
      <c r="B6" t="inlineStr">
        <is>
          <t>Avoca</t>
        </is>
      </c>
      <c r="C6" t="n">
        <v>0</v>
      </c>
      <c r="D6" t="n">
        <v>-0.388</v>
      </c>
      <c r="E6" t="n">
        <v>-0.78</v>
      </c>
      <c r="F6" t="n">
        <v>0.5</v>
      </c>
      <c r="G6" t="n">
        <v>0.112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HYPERLINK("https://www.defined.fi/sol/CJraUzhEdB4iKPbWQReuu48HYn7E3RMJdbsPiZ36pump?maker=4Beb1WA1s5EEo2b2LuXTXPg7H7zNPLTxG9ruXCRsYLBf","https://www.defined.fi/sol/CJraUzhEdB4iKPbWQReuu48HYn7E3RMJdbsPiZ36pump?maker=4Beb1WA1s5EEo2b2LuXTXPg7H7zNPLTxG9ruXCRsYLBf")</f>
        <v/>
      </c>
      <c r="M6">
        <f>HYPERLINK("https://dexscreener.com/solana/CJraUzhEdB4iKPbWQReuu48HYn7E3RMJdbsPiZ36pump?maker=4Beb1WA1s5EEo2b2LuXTXPg7H7zNPLTxG9ruXCRsYLBf","https://dexscreener.com/solana/CJraUzhEdB4iKPbWQReuu48HYn7E3RMJdbsPiZ36pump?maker=4Beb1WA1s5EEo2b2LuXTXPg7H7zNPLTxG9ruXCRsYLBf")</f>
        <v/>
      </c>
    </row>
    <row r="7">
      <c r="A7" t="inlineStr">
        <is>
          <t>BnyK5ccegzrpEcv9UH5GPF8fZwV865m33pGi2Uk7cXQ7</t>
        </is>
      </c>
      <c r="B7" t="inlineStr">
        <is>
          <t>moment</t>
        </is>
      </c>
      <c r="C7" t="n">
        <v>0</v>
      </c>
      <c r="D7" t="n">
        <v>0.653</v>
      </c>
      <c r="E7" t="n">
        <v>0.13</v>
      </c>
      <c r="F7" t="n">
        <v>4.91</v>
      </c>
      <c r="G7" t="n">
        <v>5.57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HYPERLINK("https://www.defined.fi/sol/BnyK5ccegzrpEcv9UH5GPF8fZwV865m33pGi2Uk7cXQ7?maker=4Beb1WA1s5EEo2b2LuXTXPg7H7zNPLTxG9ruXCRsYLBf","https://www.defined.fi/sol/BnyK5ccegzrpEcv9UH5GPF8fZwV865m33pGi2Uk7cXQ7?maker=4Beb1WA1s5EEo2b2LuXTXPg7H7zNPLTxG9ruXCRsYLBf")</f>
        <v/>
      </c>
      <c r="M7">
        <f>HYPERLINK("https://dexscreener.com/solana/BnyK5ccegzrpEcv9UH5GPF8fZwV865m33pGi2Uk7cXQ7?maker=4Beb1WA1s5EEo2b2LuXTXPg7H7zNPLTxG9ruXCRsYLBf","https://dexscreener.com/solana/BnyK5ccegzrpEcv9UH5GPF8fZwV865m33pGi2Uk7cXQ7?maker=4Beb1WA1s5EEo2b2LuXTXPg7H7zNPLTxG9ruXCRsYLBf")</f>
        <v/>
      </c>
    </row>
    <row r="8">
      <c r="A8" t="inlineStr">
        <is>
          <t>GJAFwWjJ3vnTsrQVabjBVK2TYB1YtRCQXRDfDgUnpump</t>
        </is>
      </c>
      <c r="B8" t="inlineStr">
        <is>
          <t>ACT</t>
        </is>
      </c>
      <c r="C8" t="n">
        <v>0</v>
      </c>
      <c r="D8" t="n">
        <v>-5.01</v>
      </c>
      <c r="E8" t="n">
        <v>-0.39</v>
      </c>
      <c r="F8" t="n">
        <v>12.72</v>
      </c>
      <c r="G8" t="n">
        <v>7.71</v>
      </c>
      <c r="H8" t="n">
        <v>3</v>
      </c>
      <c r="I8" t="n">
        <v>1</v>
      </c>
      <c r="J8" t="n">
        <v>-1</v>
      </c>
      <c r="K8" t="n">
        <v>-1</v>
      </c>
      <c r="L8">
        <f>HYPERLINK("https://www.defined.fi/sol/GJAFwWjJ3vnTsrQVabjBVK2TYB1YtRCQXRDfDgUnpump?maker=4Beb1WA1s5EEo2b2LuXTXPg7H7zNPLTxG9ruXCRsYLBf","https://www.defined.fi/sol/GJAFwWjJ3vnTsrQVabjBVK2TYB1YtRCQXRDfDgUnpump?maker=4Beb1WA1s5EEo2b2LuXTXPg7H7zNPLTxG9ruXCRsYLBf")</f>
        <v/>
      </c>
      <c r="M8">
        <f>HYPERLINK("https://dexscreener.com/solana/GJAFwWjJ3vnTsrQVabjBVK2TYB1YtRCQXRDfDgUnpump?maker=4Beb1WA1s5EEo2b2LuXTXPg7H7zNPLTxG9ruXCRsYLBf","https://dexscreener.com/solana/GJAFwWjJ3vnTsrQVabjBVK2TYB1YtRCQXRDfDgUnpump?maker=4Beb1WA1s5EEo2b2LuXTXPg7H7zNPLTxG9ruXCRsYLBf")</f>
        <v/>
      </c>
    </row>
    <row r="9">
      <c r="A9" t="inlineStr">
        <is>
          <t>3bPyrKawuYdimKDDwGUpooTbqVzgTzK4fBzdrcxxpump</t>
        </is>
      </c>
      <c r="B9" t="inlineStr">
        <is>
          <t>unknown_3bPy</t>
        </is>
      </c>
      <c r="C9" t="n">
        <v>0</v>
      </c>
      <c r="D9" t="n">
        <v>-0.056</v>
      </c>
      <c r="E9" t="n">
        <v>-1</v>
      </c>
      <c r="F9" t="n">
        <v>0.981</v>
      </c>
      <c r="G9" t="n">
        <v>0.925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HYPERLINK("https://www.defined.fi/sol/3bPyrKawuYdimKDDwGUpooTbqVzgTzK4fBzdrcxxpump?maker=4Beb1WA1s5EEo2b2LuXTXPg7H7zNPLTxG9ruXCRsYLBf","https://www.defined.fi/sol/3bPyrKawuYdimKDDwGUpooTbqVzgTzK4fBzdrcxxpump?maker=4Beb1WA1s5EEo2b2LuXTXPg7H7zNPLTxG9ruXCRsYLBf")</f>
        <v/>
      </c>
      <c r="M9">
        <f>HYPERLINK("https://dexscreener.com/solana/3bPyrKawuYdimKDDwGUpooTbqVzgTzK4fBzdrcxxpump?maker=4Beb1WA1s5EEo2b2LuXTXPg7H7zNPLTxG9ruXCRsYLBf","https://dexscreener.com/solana/3bPyrKawuYdimKDDwGUpooTbqVzgTzK4fBzdrcxxpump?maker=4Beb1WA1s5EEo2b2LuXTXPg7H7zNPLTxG9ruXCRsYLBf")</f>
        <v/>
      </c>
    </row>
    <row r="10">
      <c r="A10" t="inlineStr">
        <is>
          <t>4asJDAt1UEGgRGSZCRsjDjwncqRvLQF3iHtYzszvHXUy</t>
        </is>
      </c>
      <c r="B10" t="inlineStr">
        <is>
          <t>ActII</t>
        </is>
      </c>
      <c r="C10" t="n">
        <v>0</v>
      </c>
      <c r="D10" t="n">
        <v>-0.027</v>
      </c>
      <c r="E10" t="n">
        <v>-0.03</v>
      </c>
      <c r="F10" t="n">
        <v>0.982</v>
      </c>
      <c r="G10" t="n">
        <v>0.954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HYPERLINK("https://www.defined.fi/sol/4asJDAt1UEGgRGSZCRsjDjwncqRvLQF3iHtYzszvHXUy?maker=4Beb1WA1s5EEo2b2LuXTXPg7H7zNPLTxG9ruXCRsYLBf","https://www.defined.fi/sol/4asJDAt1UEGgRGSZCRsjDjwncqRvLQF3iHtYzszvHXUy?maker=4Beb1WA1s5EEo2b2LuXTXPg7H7zNPLTxG9ruXCRsYLBf")</f>
        <v/>
      </c>
      <c r="M10">
        <f>HYPERLINK("https://dexscreener.com/solana/4asJDAt1UEGgRGSZCRsjDjwncqRvLQF3iHtYzszvHXUy?maker=4Beb1WA1s5EEo2b2LuXTXPg7H7zNPLTxG9ruXCRsYLBf","https://dexscreener.com/solana/4asJDAt1UEGgRGSZCRsjDjwncqRvLQF3iHtYzszvHXUy?maker=4Beb1WA1s5EEo2b2LuXTXPg7H7zNPLTxG9ruXCRsYLBf")</f>
        <v/>
      </c>
    </row>
    <row r="11">
      <c r="A11" t="inlineStr">
        <is>
          <t>ArQ3FX6mAVZAnTZUyQfeVanS5ncP5QvsmiVVdeK3pump</t>
        </is>
      </c>
      <c r="B11" t="inlineStr">
        <is>
          <t>GOLDARDIO</t>
        </is>
      </c>
      <c r="C11" t="n">
        <v>0</v>
      </c>
      <c r="D11" t="n">
        <v>-0.041</v>
      </c>
      <c r="E11" t="n">
        <v>-1</v>
      </c>
      <c r="F11" t="n">
        <v>0.097</v>
      </c>
      <c r="G11" t="n">
        <v>0.056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HYPERLINK("https://www.defined.fi/sol/ArQ3FX6mAVZAnTZUyQfeVanS5ncP5QvsmiVVdeK3pump?maker=4Beb1WA1s5EEo2b2LuXTXPg7H7zNPLTxG9ruXCRsYLBf","https://www.defined.fi/sol/ArQ3FX6mAVZAnTZUyQfeVanS5ncP5QvsmiVVdeK3pump?maker=4Beb1WA1s5EEo2b2LuXTXPg7H7zNPLTxG9ruXCRsYLBf")</f>
        <v/>
      </c>
      <c r="M11">
        <f>HYPERLINK("https://dexscreener.com/solana/ArQ3FX6mAVZAnTZUyQfeVanS5ncP5QvsmiVVdeK3pump?maker=4Beb1WA1s5EEo2b2LuXTXPg7H7zNPLTxG9ruXCRsYLBf","https://dexscreener.com/solana/ArQ3FX6mAVZAnTZUyQfeVanS5ncP5QvsmiVVdeK3pump?maker=4Beb1WA1s5EEo2b2LuXTXPg7H7zNPLTxG9ruXCRsYLBf")</f>
        <v/>
      </c>
    </row>
    <row r="12">
      <c r="A12" t="inlineStr">
        <is>
          <t>9LZb7Ys5iJKoz66gUDV5RMuqiy9CxMe93XK8v6aipump</t>
        </is>
      </c>
      <c r="B12" t="inlineStr">
        <is>
          <t>BUDDHA</t>
        </is>
      </c>
      <c r="C12" t="n">
        <v>1</v>
      </c>
      <c r="D12" t="n">
        <v>-1.49</v>
      </c>
      <c r="E12" t="n">
        <v>-0.77</v>
      </c>
      <c r="F12" t="n">
        <v>1.94</v>
      </c>
      <c r="G12" t="n">
        <v>0.457</v>
      </c>
      <c r="H12" t="n">
        <v>2</v>
      </c>
      <c r="I12" t="n">
        <v>1</v>
      </c>
      <c r="J12" t="n">
        <v>-1</v>
      </c>
      <c r="K12" t="n">
        <v>-1</v>
      </c>
      <c r="L12">
        <f>HYPERLINK("https://www.defined.fi/sol/9LZb7Ys5iJKoz66gUDV5RMuqiy9CxMe93XK8v6aipump?maker=4Beb1WA1s5EEo2b2LuXTXPg7H7zNPLTxG9ruXCRsYLBf","https://www.defined.fi/sol/9LZb7Ys5iJKoz66gUDV5RMuqiy9CxMe93XK8v6aipump?maker=4Beb1WA1s5EEo2b2LuXTXPg7H7zNPLTxG9ruXCRsYLBf")</f>
        <v/>
      </c>
      <c r="M12">
        <f>HYPERLINK("https://dexscreener.com/solana/9LZb7Ys5iJKoz66gUDV5RMuqiy9CxMe93XK8v6aipump?maker=4Beb1WA1s5EEo2b2LuXTXPg7H7zNPLTxG9ruXCRsYLBf","https://dexscreener.com/solana/9LZb7Ys5iJKoz66gUDV5RMuqiy9CxMe93XK8v6aipump?maker=4Beb1WA1s5EEo2b2LuXTXPg7H7zNPLTxG9ruXCRsYLBf")</f>
        <v/>
      </c>
    </row>
    <row r="13">
      <c r="A13" t="inlineStr">
        <is>
          <t>4oQiShg1ZH1PeRVah65qfi2grzB1MHhZ5CoG2d6jpump</t>
        </is>
      </c>
      <c r="B13" t="inlineStr">
        <is>
          <t>E=mc</t>
        </is>
      </c>
      <c r="C13" t="n">
        <v>1</v>
      </c>
      <c r="D13" t="n">
        <v>-0.895</v>
      </c>
      <c r="E13" t="n">
        <v>-0.23</v>
      </c>
      <c r="F13" t="n">
        <v>3.9</v>
      </c>
      <c r="G13" t="n">
        <v>3</v>
      </c>
      <c r="H13" t="n">
        <v>2</v>
      </c>
      <c r="I13" t="n">
        <v>2</v>
      </c>
      <c r="J13" t="n">
        <v>-1</v>
      </c>
      <c r="K13" t="n">
        <v>-1</v>
      </c>
      <c r="L13">
        <f>HYPERLINK("https://www.defined.fi/sol/4oQiShg1ZH1PeRVah65qfi2grzB1MHhZ5CoG2d6jpump?maker=4Beb1WA1s5EEo2b2LuXTXPg7H7zNPLTxG9ruXCRsYLBf","https://www.defined.fi/sol/4oQiShg1ZH1PeRVah65qfi2grzB1MHhZ5CoG2d6jpump?maker=4Beb1WA1s5EEo2b2LuXTXPg7H7zNPLTxG9ruXCRsYLBf")</f>
        <v/>
      </c>
      <c r="M13">
        <f>HYPERLINK("https://dexscreener.com/solana/4oQiShg1ZH1PeRVah65qfi2grzB1MHhZ5CoG2d6jpump?maker=4Beb1WA1s5EEo2b2LuXTXPg7H7zNPLTxG9ruXCRsYLBf","https://dexscreener.com/solana/4oQiShg1ZH1PeRVah65qfi2grzB1MHhZ5CoG2d6jpump?maker=4Beb1WA1s5EEo2b2LuXTXPg7H7zNPLTxG9ruXCRsYLBf")</f>
        <v/>
      </c>
    </row>
    <row r="14">
      <c r="A14" t="inlineStr">
        <is>
          <t>9TTUmf6fJwjHtD16KGyujVixme8Qs9uNuN5jsb6c13Bd</t>
        </is>
      </c>
      <c r="B14" t="inlineStr">
        <is>
          <t>distortion</t>
        </is>
      </c>
      <c r="C14" t="n">
        <v>1</v>
      </c>
      <c r="D14" t="n">
        <v>-0.201</v>
      </c>
      <c r="E14" t="n">
        <v>-0.21</v>
      </c>
      <c r="F14" t="n">
        <v>0.971</v>
      </c>
      <c r="G14" t="n">
        <v>0.77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HYPERLINK("https://www.defined.fi/sol/9TTUmf6fJwjHtD16KGyujVixme8Qs9uNuN5jsb6c13Bd?maker=4Beb1WA1s5EEo2b2LuXTXPg7H7zNPLTxG9ruXCRsYLBf","https://www.defined.fi/sol/9TTUmf6fJwjHtD16KGyujVixme8Qs9uNuN5jsb6c13Bd?maker=4Beb1WA1s5EEo2b2LuXTXPg7H7zNPLTxG9ruXCRsYLBf")</f>
        <v/>
      </c>
      <c r="M14">
        <f>HYPERLINK("https://dexscreener.com/solana/9TTUmf6fJwjHtD16KGyujVixme8Qs9uNuN5jsb6c13Bd?maker=4Beb1WA1s5EEo2b2LuXTXPg7H7zNPLTxG9ruXCRsYLBf","https://dexscreener.com/solana/9TTUmf6fJwjHtD16KGyujVixme8Qs9uNuN5jsb6c13Bd?maker=4Beb1WA1s5EEo2b2LuXTXPg7H7zNPLTxG9ruXCRsYLBf")</f>
        <v/>
      </c>
    </row>
    <row r="15">
      <c r="A15" t="inlineStr">
        <is>
          <t>Ec9g56F4hjPbC2wyPvngP4PgmgXcuLFivZzunXRypump</t>
        </is>
      </c>
      <c r="B15" t="inlineStr">
        <is>
          <t>drklng</t>
        </is>
      </c>
      <c r="C15" t="n">
        <v>1</v>
      </c>
      <c r="D15" t="n">
        <v>0.309</v>
      </c>
      <c r="E15" t="n">
        <v>0.32</v>
      </c>
      <c r="F15" t="n">
        <v>0.972</v>
      </c>
      <c r="G15" t="n">
        <v>1.28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HYPERLINK("https://www.defined.fi/sol/Ec9g56F4hjPbC2wyPvngP4PgmgXcuLFivZzunXRypump?maker=4Beb1WA1s5EEo2b2LuXTXPg7H7zNPLTxG9ruXCRsYLBf","https://www.defined.fi/sol/Ec9g56F4hjPbC2wyPvngP4PgmgXcuLFivZzunXRypump?maker=4Beb1WA1s5EEo2b2LuXTXPg7H7zNPLTxG9ruXCRsYLBf")</f>
        <v/>
      </c>
      <c r="M15">
        <f>HYPERLINK("https://dexscreener.com/solana/Ec9g56F4hjPbC2wyPvngP4PgmgXcuLFivZzunXRypump?maker=4Beb1WA1s5EEo2b2LuXTXPg7H7zNPLTxG9ruXCRsYLBf","https://dexscreener.com/solana/Ec9g56F4hjPbC2wyPvngP4PgmgXcuLFivZzunXRypump?maker=4Beb1WA1s5EEo2b2LuXTXPg7H7zNPLTxG9ruXCRsYLBf")</f>
        <v/>
      </c>
    </row>
    <row r="16">
      <c r="A16" t="inlineStr">
        <is>
          <t>Dt9kgVLxQn5KquzetVhuWhWkr4kQ1ffoKjZMmwiXpump</t>
        </is>
      </c>
      <c r="B16" t="inlineStr">
        <is>
          <t>Words</t>
        </is>
      </c>
      <c r="C16" t="n">
        <v>1</v>
      </c>
      <c r="D16" t="n">
        <v>-0.789</v>
      </c>
      <c r="E16" t="n">
        <v>-0.8100000000000001</v>
      </c>
      <c r="F16" t="n">
        <v>0.97</v>
      </c>
      <c r="G16" t="n">
        <v>0.18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HYPERLINK("https://www.defined.fi/sol/Dt9kgVLxQn5KquzetVhuWhWkr4kQ1ffoKjZMmwiXpump?maker=4Beb1WA1s5EEo2b2LuXTXPg7H7zNPLTxG9ruXCRsYLBf","https://www.defined.fi/sol/Dt9kgVLxQn5KquzetVhuWhWkr4kQ1ffoKjZMmwiXpump?maker=4Beb1WA1s5EEo2b2LuXTXPg7H7zNPLTxG9ruXCRsYLBf")</f>
        <v/>
      </c>
      <c r="M16">
        <f>HYPERLINK("https://dexscreener.com/solana/Dt9kgVLxQn5KquzetVhuWhWkr4kQ1ffoKjZMmwiXpump?maker=4Beb1WA1s5EEo2b2LuXTXPg7H7zNPLTxG9ruXCRsYLBf","https://dexscreener.com/solana/Dt9kgVLxQn5KquzetVhuWhWkr4kQ1ffoKjZMmwiXpump?maker=4Beb1WA1s5EEo2b2LuXTXPg7H7zNPLTxG9ruXCRsYLBf")</f>
        <v/>
      </c>
    </row>
    <row r="17">
      <c r="A17" t="inlineStr">
        <is>
          <t>9Za5hA1XFyGBNbGNEJH7v411AXaW19WMhKaAvamUgT7T</t>
        </is>
      </c>
      <c r="B17" t="inlineStr">
        <is>
          <t>Elysium</t>
        </is>
      </c>
      <c r="C17" t="n">
        <v>1</v>
      </c>
      <c r="D17" t="n">
        <v>-0.242</v>
      </c>
      <c r="E17" t="n">
        <v>-0.25</v>
      </c>
      <c r="F17" t="n">
        <v>0.97</v>
      </c>
      <c r="G17" t="n">
        <v>0.728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HYPERLINK("https://www.defined.fi/sol/9Za5hA1XFyGBNbGNEJH7v411AXaW19WMhKaAvamUgT7T?maker=4Beb1WA1s5EEo2b2LuXTXPg7H7zNPLTxG9ruXCRsYLBf","https://www.defined.fi/sol/9Za5hA1XFyGBNbGNEJH7v411AXaW19WMhKaAvamUgT7T?maker=4Beb1WA1s5EEo2b2LuXTXPg7H7zNPLTxG9ruXCRsYLBf")</f>
        <v/>
      </c>
      <c r="M17">
        <f>HYPERLINK("https://dexscreener.com/solana/9Za5hA1XFyGBNbGNEJH7v411AXaW19WMhKaAvamUgT7T?maker=4Beb1WA1s5EEo2b2LuXTXPg7H7zNPLTxG9ruXCRsYLBf","https://dexscreener.com/solana/9Za5hA1XFyGBNbGNEJH7v411AXaW19WMhKaAvamUgT7T?maker=4Beb1WA1s5EEo2b2LuXTXPg7H7zNPLTxG9ruXCRsYLBf")</f>
        <v/>
      </c>
    </row>
    <row r="18">
      <c r="A18" t="inlineStr">
        <is>
          <t>ETZDTrZp1tWSTPHf22cyUXiv5xGzXuBFEwJAsE8ypump</t>
        </is>
      </c>
      <c r="B18" t="inlineStr">
        <is>
          <t>xcog</t>
        </is>
      </c>
      <c r="C18" t="n">
        <v>1</v>
      </c>
      <c r="D18" t="n">
        <v>33.41</v>
      </c>
      <c r="E18" t="n">
        <v>13</v>
      </c>
      <c r="F18" t="n">
        <v>2.41</v>
      </c>
      <c r="G18" t="n">
        <v>35.82</v>
      </c>
      <c r="H18" t="n">
        <v>4</v>
      </c>
      <c r="I18" t="n">
        <v>15</v>
      </c>
      <c r="J18" t="n">
        <v>-1</v>
      </c>
      <c r="K18" t="n">
        <v>-1</v>
      </c>
      <c r="L18">
        <f>HYPERLINK("https://www.defined.fi/sol/ETZDTrZp1tWSTPHf22cyUXiv5xGzXuBFEwJAsE8ypump?maker=4Beb1WA1s5EEo2b2LuXTXPg7H7zNPLTxG9ruXCRsYLBf","https://www.defined.fi/sol/ETZDTrZp1tWSTPHf22cyUXiv5xGzXuBFEwJAsE8ypump?maker=4Beb1WA1s5EEo2b2LuXTXPg7H7zNPLTxG9ruXCRsYLBf")</f>
        <v/>
      </c>
      <c r="M18">
        <f>HYPERLINK("https://dexscreener.com/solana/ETZDTrZp1tWSTPHf22cyUXiv5xGzXuBFEwJAsE8ypump?maker=4Beb1WA1s5EEo2b2LuXTXPg7H7zNPLTxG9ruXCRsYLBf","https://dexscreener.com/solana/ETZDTrZp1tWSTPHf22cyUXiv5xGzXuBFEwJAsE8ypump?maker=4Beb1WA1s5EEo2b2LuXTXPg7H7zNPLTxG9ruXCRsYLBf")</f>
        <v/>
      </c>
    </row>
    <row r="19">
      <c r="A19" t="inlineStr">
        <is>
          <t>C3B6DbcYDhkgyTWmLi5o1Wv7H4Tw4ocTsvgFuPcHpump</t>
        </is>
      </c>
      <c r="B19" t="inlineStr">
        <is>
          <t>FEED</t>
        </is>
      </c>
      <c r="C19" t="n">
        <v>1</v>
      </c>
      <c r="D19" t="n">
        <v>-0.584</v>
      </c>
      <c r="E19" t="n">
        <v>-1</v>
      </c>
      <c r="F19" t="n">
        <v>1.1</v>
      </c>
      <c r="G19" t="n">
        <v>0.514</v>
      </c>
      <c r="H19" t="n">
        <v>3</v>
      </c>
      <c r="I19" t="n">
        <v>1</v>
      </c>
      <c r="J19" t="n">
        <v>-1</v>
      </c>
      <c r="K19" t="n">
        <v>-1</v>
      </c>
      <c r="L19">
        <f>HYPERLINK("https://www.defined.fi/sol/C3B6DbcYDhkgyTWmLi5o1Wv7H4Tw4ocTsvgFuPcHpump?maker=4Beb1WA1s5EEo2b2LuXTXPg7H7zNPLTxG9ruXCRsYLBf","https://www.defined.fi/sol/C3B6DbcYDhkgyTWmLi5o1Wv7H4Tw4ocTsvgFuPcHpump?maker=4Beb1WA1s5EEo2b2LuXTXPg7H7zNPLTxG9ruXCRsYLBf")</f>
        <v/>
      </c>
      <c r="M19">
        <f>HYPERLINK("https://dexscreener.com/solana/C3B6DbcYDhkgyTWmLi5o1Wv7H4Tw4ocTsvgFuPcHpump?maker=4Beb1WA1s5EEo2b2LuXTXPg7H7zNPLTxG9ruXCRsYLBf","https://dexscreener.com/solana/C3B6DbcYDhkgyTWmLi5o1Wv7H4Tw4ocTsvgFuPcHpump?maker=4Beb1WA1s5EEo2b2LuXTXPg7H7zNPLTxG9ruXCRsYLBf")</f>
        <v/>
      </c>
    </row>
    <row r="20">
      <c r="A20" t="inlineStr">
        <is>
          <t>H8NRgR3HC3YghVsmKCCxu3imoToFqy2R6VyZ3QC1pump</t>
        </is>
      </c>
      <c r="B20" t="inlineStr">
        <is>
          <t>FEED</t>
        </is>
      </c>
      <c r="C20" t="n">
        <v>1</v>
      </c>
      <c r="D20" t="n">
        <v>-0.149</v>
      </c>
      <c r="E20" t="n">
        <v>-1</v>
      </c>
      <c r="F20" t="n">
        <v>0.977</v>
      </c>
      <c r="G20" t="n">
        <v>0.828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HYPERLINK("https://www.defined.fi/sol/H8NRgR3HC3YghVsmKCCxu3imoToFqy2R6VyZ3QC1pump?maker=4Beb1WA1s5EEo2b2LuXTXPg7H7zNPLTxG9ruXCRsYLBf","https://www.defined.fi/sol/H8NRgR3HC3YghVsmKCCxu3imoToFqy2R6VyZ3QC1pump?maker=4Beb1WA1s5EEo2b2LuXTXPg7H7zNPLTxG9ruXCRsYLBf")</f>
        <v/>
      </c>
      <c r="M20">
        <f>HYPERLINK("https://dexscreener.com/solana/H8NRgR3HC3YghVsmKCCxu3imoToFqy2R6VyZ3QC1pump?maker=4Beb1WA1s5EEo2b2LuXTXPg7H7zNPLTxG9ruXCRsYLBf","https://dexscreener.com/solana/H8NRgR3HC3YghVsmKCCxu3imoToFqy2R6VyZ3QC1pump?maker=4Beb1WA1s5EEo2b2LuXTXPg7H7zNPLTxG9ruXCRsYLBf")</f>
        <v/>
      </c>
    </row>
    <row r="21">
      <c r="A21" t="inlineStr">
        <is>
          <t>BvykYAtkDjwfWjXJwcnYTejtzkcumGLgRM1Cjfeppump</t>
        </is>
      </c>
      <c r="B21" t="inlineStr">
        <is>
          <t>$CAR</t>
        </is>
      </c>
      <c r="C21" t="n">
        <v>1</v>
      </c>
      <c r="D21" t="n">
        <v>0</v>
      </c>
      <c r="E21" t="n">
        <v>-1</v>
      </c>
      <c r="F21" t="n">
        <v>0.98</v>
      </c>
      <c r="G21" t="n">
        <v>0.98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HYPERLINK("https://www.defined.fi/sol/BvykYAtkDjwfWjXJwcnYTejtzkcumGLgRM1Cjfeppump?maker=4Beb1WA1s5EEo2b2LuXTXPg7H7zNPLTxG9ruXCRsYLBf","https://www.defined.fi/sol/BvykYAtkDjwfWjXJwcnYTejtzkcumGLgRM1Cjfeppump?maker=4Beb1WA1s5EEo2b2LuXTXPg7H7zNPLTxG9ruXCRsYLBf")</f>
        <v/>
      </c>
      <c r="M21">
        <f>HYPERLINK("https://dexscreener.com/solana/BvykYAtkDjwfWjXJwcnYTejtzkcumGLgRM1Cjfeppump?maker=4Beb1WA1s5EEo2b2LuXTXPg7H7zNPLTxG9ruXCRsYLBf","https://dexscreener.com/solana/BvykYAtkDjwfWjXJwcnYTejtzkcumGLgRM1Cjfeppump?maker=4Beb1WA1s5EEo2b2LuXTXPg7H7zNPLTxG9ruXCRsYLBf")</f>
        <v/>
      </c>
    </row>
    <row r="22">
      <c r="A22" t="inlineStr">
        <is>
          <t>FUPkufDzrbE8egNEL9mqEpSBu9aiiNsdBxpokLNopump</t>
        </is>
      </c>
      <c r="B22" t="inlineStr">
        <is>
          <t>M</t>
        </is>
      </c>
      <c r="C22" t="n">
        <v>1</v>
      </c>
      <c r="D22" t="n">
        <v>-0.077</v>
      </c>
      <c r="E22" t="n">
        <v>-0.08</v>
      </c>
      <c r="F22" t="n">
        <v>0.982</v>
      </c>
      <c r="G22" t="n">
        <v>0.905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HYPERLINK("https://www.defined.fi/sol/FUPkufDzrbE8egNEL9mqEpSBu9aiiNsdBxpokLNopump?maker=4Beb1WA1s5EEo2b2LuXTXPg7H7zNPLTxG9ruXCRsYLBf","https://www.defined.fi/sol/FUPkufDzrbE8egNEL9mqEpSBu9aiiNsdBxpokLNopump?maker=4Beb1WA1s5EEo2b2LuXTXPg7H7zNPLTxG9ruXCRsYLBf")</f>
        <v/>
      </c>
      <c r="M22">
        <f>HYPERLINK("https://dexscreener.com/solana/FUPkufDzrbE8egNEL9mqEpSBu9aiiNsdBxpokLNopump?maker=4Beb1WA1s5EEo2b2LuXTXPg7H7zNPLTxG9ruXCRsYLBf","https://dexscreener.com/solana/FUPkufDzrbE8egNEL9mqEpSBu9aiiNsdBxpokLNopump?maker=4Beb1WA1s5EEo2b2LuXTXPg7H7zNPLTxG9ruXCRsYLBf")</f>
        <v/>
      </c>
    </row>
    <row r="23">
      <c r="A23" t="inlineStr">
        <is>
          <t>GEC3CqGyuK8Lq9ekNKbzMEGptrAvncdLQDj4qfhTpump</t>
        </is>
      </c>
      <c r="B23" t="inlineStr">
        <is>
          <t>FEED</t>
        </is>
      </c>
      <c r="C23" t="n">
        <v>1</v>
      </c>
      <c r="D23" t="n">
        <v>0.586</v>
      </c>
      <c r="E23" t="n">
        <v>-1</v>
      </c>
      <c r="F23" t="n">
        <v>2.02</v>
      </c>
      <c r="G23" t="n">
        <v>2.6</v>
      </c>
      <c r="H23" t="n">
        <v>2</v>
      </c>
      <c r="I23" t="n">
        <v>2</v>
      </c>
      <c r="J23" t="n">
        <v>-1</v>
      </c>
      <c r="K23" t="n">
        <v>-1</v>
      </c>
      <c r="L23">
        <f>HYPERLINK("https://www.defined.fi/sol/GEC3CqGyuK8Lq9ekNKbzMEGptrAvncdLQDj4qfhTpump?maker=4Beb1WA1s5EEo2b2LuXTXPg7H7zNPLTxG9ruXCRsYLBf","https://www.defined.fi/sol/GEC3CqGyuK8Lq9ekNKbzMEGptrAvncdLQDj4qfhTpump?maker=4Beb1WA1s5EEo2b2LuXTXPg7H7zNPLTxG9ruXCRsYLBf")</f>
        <v/>
      </c>
      <c r="M23">
        <f>HYPERLINK("https://dexscreener.com/solana/GEC3CqGyuK8Lq9ekNKbzMEGptrAvncdLQDj4qfhTpump?maker=4Beb1WA1s5EEo2b2LuXTXPg7H7zNPLTxG9ruXCRsYLBf","https://dexscreener.com/solana/GEC3CqGyuK8Lq9ekNKbzMEGptrAvncdLQDj4qfhTpump?maker=4Beb1WA1s5EEo2b2LuXTXPg7H7zNPLTxG9ruXCRsYLBf")</f>
        <v/>
      </c>
    </row>
    <row r="24">
      <c r="A24" t="inlineStr">
        <is>
          <t>J5tXLKfpQtGwtpkUfgghmtvfMbcAairCXR8KuDhipump</t>
        </is>
      </c>
      <c r="B24" t="inlineStr">
        <is>
          <t>BabyChad</t>
        </is>
      </c>
      <c r="C24" t="n">
        <v>1</v>
      </c>
      <c r="D24" t="n">
        <v>-3.13</v>
      </c>
      <c r="E24" t="n">
        <v>-0.21</v>
      </c>
      <c r="F24" t="n">
        <v>14.57</v>
      </c>
      <c r="G24" t="n">
        <v>11.44</v>
      </c>
      <c r="H24" t="n">
        <v>9</v>
      </c>
      <c r="I24" t="n">
        <v>3</v>
      </c>
      <c r="J24" t="n">
        <v>-1</v>
      </c>
      <c r="K24" t="n">
        <v>-1</v>
      </c>
      <c r="L24">
        <f>HYPERLINK("https://www.defined.fi/sol/J5tXLKfpQtGwtpkUfgghmtvfMbcAairCXR8KuDhipump?maker=4Beb1WA1s5EEo2b2LuXTXPg7H7zNPLTxG9ruXCRsYLBf","https://www.defined.fi/sol/J5tXLKfpQtGwtpkUfgghmtvfMbcAairCXR8KuDhipump?maker=4Beb1WA1s5EEo2b2LuXTXPg7H7zNPLTxG9ruXCRsYLBf")</f>
        <v/>
      </c>
      <c r="M24">
        <f>HYPERLINK("https://dexscreener.com/solana/J5tXLKfpQtGwtpkUfgghmtvfMbcAairCXR8KuDhipump?maker=4Beb1WA1s5EEo2b2LuXTXPg7H7zNPLTxG9ruXCRsYLBf","https://dexscreener.com/solana/J5tXLKfpQtGwtpkUfgghmtvfMbcAairCXR8KuDhipump?maker=4Beb1WA1s5EEo2b2LuXTXPg7H7zNPLTxG9ruXCRsYLBf")</f>
        <v/>
      </c>
    </row>
    <row r="25">
      <c r="A25" t="inlineStr">
        <is>
          <t>2jfmsGtcBpF4qQxztyBqhZmrtTf8tCNv7o98kwwSpump</t>
        </is>
      </c>
      <c r="B25" t="inlineStr">
        <is>
          <t>LLMtheism</t>
        </is>
      </c>
      <c r="C25" t="n">
        <v>1</v>
      </c>
      <c r="D25" t="n">
        <v>-0.07199999999999999</v>
      </c>
      <c r="E25" t="n">
        <v>-0.07000000000000001</v>
      </c>
      <c r="F25" t="n">
        <v>1.1</v>
      </c>
      <c r="G25" t="n">
        <v>1.02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HYPERLINK("https://www.defined.fi/sol/2jfmsGtcBpF4qQxztyBqhZmrtTf8tCNv7o98kwwSpump?maker=4Beb1WA1s5EEo2b2LuXTXPg7H7zNPLTxG9ruXCRsYLBf","https://www.defined.fi/sol/2jfmsGtcBpF4qQxztyBqhZmrtTf8tCNv7o98kwwSpump?maker=4Beb1WA1s5EEo2b2LuXTXPg7H7zNPLTxG9ruXCRsYLBf")</f>
        <v/>
      </c>
      <c r="M25">
        <f>HYPERLINK("https://dexscreener.com/solana/2jfmsGtcBpF4qQxztyBqhZmrtTf8tCNv7o98kwwSpump?maker=4Beb1WA1s5EEo2b2LuXTXPg7H7zNPLTxG9ruXCRsYLBf","https://dexscreener.com/solana/2jfmsGtcBpF4qQxztyBqhZmrtTf8tCNv7o98kwwSpump?maker=4Beb1WA1s5EEo2b2LuXTXPg7H7zNPLTxG9ruXCRsYLBf")</f>
        <v/>
      </c>
    </row>
    <row r="26">
      <c r="A26" t="inlineStr">
        <is>
          <t>J8KoJi7LFNdJiGt8qavfpu2R5jXfiZxeKukhHGXgpump</t>
        </is>
      </c>
      <c r="B26" t="inlineStr">
        <is>
          <t>kache</t>
        </is>
      </c>
      <c r="C26" t="n">
        <v>1</v>
      </c>
      <c r="D26" t="n">
        <v>4.58</v>
      </c>
      <c r="E26" t="n">
        <v>3.96</v>
      </c>
      <c r="F26" t="n">
        <v>1.16</v>
      </c>
      <c r="G26" t="n">
        <v>5.74</v>
      </c>
      <c r="H26" t="n">
        <v>1</v>
      </c>
      <c r="I26" t="n">
        <v>3</v>
      </c>
      <c r="J26" t="n">
        <v>-1</v>
      </c>
      <c r="K26" t="n">
        <v>-1</v>
      </c>
      <c r="L26">
        <f>HYPERLINK("https://www.defined.fi/sol/J8KoJi7LFNdJiGt8qavfpu2R5jXfiZxeKukhHGXgpump?maker=4Beb1WA1s5EEo2b2LuXTXPg7H7zNPLTxG9ruXCRsYLBf","https://www.defined.fi/sol/J8KoJi7LFNdJiGt8qavfpu2R5jXfiZxeKukhHGXgpump?maker=4Beb1WA1s5EEo2b2LuXTXPg7H7zNPLTxG9ruXCRsYLBf")</f>
        <v/>
      </c>
      <c r="M26">
        <f>HYPERLINK("https://dexscreener.com/solana/J8KoJi7LFNdJiGt8qavfpu2R5jXfiZxeKukhHGXgpump?maker=4Beb1WA1s5EEo2b2LuXTXPg7H7zNPLTxG9ruXCRsYLBf","https://dexscreener.com/solana/J8KoJi7LFNdJiGt8qavfpu2R5jXfiZxeKukhHGXgpump?maker=4Beb1WA1s5EEo2b2LuXTXPg7H7zNPLTxG9ruXCRsYLBf")</f>
        <v/>
      </c>
    </row>
    <row r="27">
      <c r="A27" t="inlineStr">
        <is>
          <t>FCGDDio5DuhujHcRQCDbXHnrcSA4pUGg2haNt7S2pump</t>
        </is>
      </c>
      <c r="B27" t="inlineStr">
        <is>
          <t>AirheadFun</t>
        </is>
      </c>
      <c r="C27" t="n">
        <v>1</v>
      </c>
      <c r="D27" t="n">
        <v>-0.336</v>
      </c>
      <c r="E27" t="n">
        <v>-0.31</v>
      </c>
      <c r="F27" t="n">
        <v>1.07</v>
      </c>
      <c r="G27" t="n">
        <v>0.736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HYPERLINK("https://www.defined.fi/sol/FCGDDio5DuhujHcRQCDbXHnrcSA4pUGg2haNt7S2pump?maker=4Beb1WA1s5EEo2b2LuXTXPg7H7zNPLTxG9ruXCRsYLBf","https://www.defined.fi/sol/FCGDDio5DuhujHcRQCDbXHnrcSA4pUGg2haNt7S2pump?maker=4Beb1WA1s5EEo2b2LuXTXPg7H7zNPLTxG9ruXCRsYLBf")</f>
        <v/>
      </c>
      <c r="M27">
        <f>HYPERLINK("https://dexscreener.com/solana/FCGDDio5DuhujHcRQCDbXHnrcSA4pUGg2haNt7S2pump?maker=4Beb1WA1s5EEo2b2LuXTXPg7H7zNPLTxG9ruXCRsYLBf","https://dexscreener.com/solana/FCGDDio5DuhujHcRQCDbXHnrcSA4pUGg2haNt7S2pump?maker=4Beb1WA1s5EEo2b2LuXTXPg7H7zNPLTxG9ruXCRsYLBf")</f>
        <v/>
      </c>
    </row>
    <row r="28">
      <c r="A28" t="inlineStr">
        <is>
          <t>GbwanZf6fp47iEK2HrmFQWC5XHzy3G1dnXrS3BJYpump</t>
        </is>
      </c>
      <c r="B28" t="inlineStr">
        <is>
          <t>HWPW</t>
        </is>
      </c>
      <c r="C28" t="n">
        <v>1</v>
      </c>
      <c r="D28" t="n">
        <v>0.268</v>
      </c>
      <c r="E28" t="n">
        <v>0.09</v>
      </c>
      <c r="F28" t="n">
        <v>2.91</v>
      </c>
      <c r="G28" t="n">
        <v>3.18</v>
      </c>
      <c r="H28" t="n">
        <v>2</v>
      </c>
      <c r="I28" t="n">
        <v>3</v>
      </c>
      <c r="J28" t="n">
        <v>-1</v>
      </c>
      <c r="K28" t="n">
        <v>-1</v>
      </c>
      <c r="L28">
        <f>HYPERLINK("https://www.defined.fi/sol/GbwanZf6fp47iEK2HrmFQWC5XHzy3G1dnXrS3BJYpump?maker=4Beb1WA1s5EEo2b2LuXTXPg7H7zNPLTxG9ruXCRsYLBf","https://www.defined.fi/sol/GbwanZf6fp47iEK2HrmFQWC5XHzy3G1dnXrS3BJYpump?maker=4Beb1WA1s5EEo2b2LuXTXPg7H7zNPLTxG9ruXCRsYLBf")</f>
        <v/>
      </c>
      <c r="M28">
        <f>HYPERLINK("https://dexscreener.com/solana/GbwanZf6fp47iEK2HrmFQWC5XHzy3G1dnXrS3BJYpump?maker=4Beb1WA1s5EEo2b2LuXTXPg7H7zNPLTxG9ruXCRsYLBf","https://dexscreener.com/solana/GbwanZf6fp47iEK2HrmFQWC5XHzy3G1dnXrS3BJYpump?maker=4Beb1WA1s5EEo2b2LuXTXPg7H7zNPLTxG9ruXCRsYLBf")</f>
        <v/>
      </c>
    </row>
    <row r="29">
      <c r="A29" t="inlineStr">
        <is>
          <t>JBxJtmLhadopDRgJFSKfQ5wjYLMzRry79tsX574Rpump</t>
        </is>
      </c>
      <c r="B29" t="inlineStr">
        <is>
          <t>FART</t>
        </is>
      </c>
      <c r="C29" t="n">
        <v>1</v>
      </c>
      <c r="D29" t="n">
        <v>0.173</v>
      </c>
      <c r="E29" t="n">
        <v>0.18</v>
      </c>
      <c r="F29" t="n">
        <v>0.96</v>
      </c>
      <c r="G29" t="n">
        <v>1.13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HYPERLINK("https://www.defined.fi/sol/JBxJtmLhadopDRgJFSKfQ5wjYLMzRry79tsX574Rpump?maker=4Beb1WA1s5EEo2b2LuXTXPg7H7zNPLTxG9ruXCRsYLBf","https://www.defined.fi/sol/JBxJtmLhadopDRgJFSKfQ5wjYLMzRry79tsX574Rpump?maker=4Beb1WA1s5EEo2b2LuXTXPg7H7zNPLTxG9ruXCRsYLBf")</f>
        <v/>
      </c>
      <c r="M29">
        <f>HYPERLINK("https://dexscreener.com/solana/JBxJtmLhadopDRgJFSKfQ5wjYLMzRry79tsX574Rpump?maker=4Beb1WA1s5EEo2b2LuXTXPg7H7zNPLTxG9ruXCRsYLBf","https://dexscreener.com/solana/JBxJtmLhadopDRgJFSKfQ5wjYLMzRry79tsX574Rpump?maker=4Beb1WA1s5EEo2b2LuXTXPg7H7zNPLTxG9ruXCRsYLBf")</f>
        <v/>
      </c>
    </row>
    <row r="30">
      <c r="A30" t="inlineStr">
        <is>
          <t>GSPAgRN5dP92a2mXzLZMJbyfVdCfe6jEZ5HmBQuTiMo6</t>
        </is>
      </c>
      <c r="B30" t="inlineStr">
        <is>
          <t>CARDANO</t>
        </is>
      </c>
      <c r="C30" t="n">
        <v>1</v>
      </c>
      <c r="D30" t="n">
        <v>0.039</v>
      </c>
      <c r="E30" t="n">
        <v>0.41</v>
      </c>
      <c r="F30" t="n">
        <v>0.096</v>
      </c>
      <c r="G30" t="n">
        <v>0.135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HYPERLINK("https://www.defined.fi/sol/GSPAgRN5dP92a2mXzLZMJbyfVdCfe6jEZ5HmBQuTiMo6?maker=4Beb1WA1s5EEo2b2LuXTXPg7H7zNPLTxG9ruXCRsYLBf","https://www.defined.fi/sol/GSPAgRN5dP92a2mXzLZMJbyfVdCfe6jEZ5HmBQuTiMo6?maker=4Beb1WA1s5EEo2b2LuXTXPg7H7zNPLTxG9ruXCRsYLBf")</f>
        <v/>
      </c>
      <c r="M30">
        <f>HYPERLINK("https://dexscreener.com/solana/GSPAgRN5dP92a2mXzLZMJbyfVdCfe6jEZ5HmBQuTiMo6?maker=4Beb1WA1s5EEo2b2LuXTXPg7H7zNPLTxG9ruXCRsYLBf","https://dexscreener.com/solana/GSPAgRN5dP92a2mXzLZMJbyfVdCfe6jEZ5HmBQuTiMo6?maker=4Beb1WA1s5EEo2b2LuXTXPg7H7zNPLTxG9ruXCRsYLBf")</f>
        <v/>
      </c>
    </row>
    <row r="31">
      <c r="A31" t="inlineStr">
        <is>
          <t>3aSnAfNmqL4WM8esAjRw61q7X998VqhFb5k97EY2pump</t>
        </is>
      </c>
      <c r="B31" t="inlineStr">
        <is>
          <t>Mentor</t>
        </is>
      </c>
      <c r="C31" t="n">
        <v>2</v>
      </c>
      <c r="D31" t="n">
        <v>0.331</v>
      </c>
      <c r="E31" t="n">
        <v>0.35</v>
      </c>
      <c r="F31" t="n">
        <v>0.9409999999999999</v>
      </c>
      <c r="G31" t="n">
        <v>1.27</v>
      </c>
      <c r="H31" t="n">
        <v>1</v>
      </c>
      <c r="I31" t="n">
        <v>5</v>
      </c>
      <c r="J31" t="n">
        <v>-1</v>
      </c>
      <c r="K31" t="n">
        <v>-1</v>
      </c>
      <c r="L31">
        <f>HYPERLINK("https://www.defined.fi/sol/3aSnAfNmqL4WM8esAjRw61q7X998VqhFb5k97EY2pump?maker=4Beb1WA1s5EEo2b2LuXTXPg7H7zNPLTxG9ruXCRsYLBf","https://www.defined.fi/sol/3aSnAfNmqL4WM8esAjRw61q7X998VqhFb5k97EY2pump?maker=4Beb1WA1s5EEo2b2LuXTXPg7H7zNPLTxG9ruXCRsYLBf")</f>
        <v/>
      </c>
      <c r="M31">
        <f>HYPERLINK("https://dexscreener.com/solana/3aSnAfNmqL4WM8esAjRw61q7X998VqhFb5k97EY2pump?maker=4Beb1WA1s5EEo2b2LuXTXPg7H7zNPLTxG9ruXCRsYLBf","https://dexscreener.com/solana/3aSnAfNmqL4WM8esAjRw61q7X998VqhFb5k97EY2pump?maker=4Beb1WA1s5EEo2b2LuXTXPg7H7zNPLTxG9ruXCRsYLBf")</f>
        <v/>
      </c>
    </row>
    <row r="32">
      <c r="A32" t="inlineStr">
        <is>
          <t>H6M3nycmXLnVWuXjX7rZv7MPSQ3Rhkp9AeFG7Jo8pump</t>
        </is>
      </c>
      <c r="B32" t="inlineStr">
        <is>
          <t>GREG</t>
        </is>
      </c>
      <c r="C32" t="n">
        <v>2</v>
      </c>
      <c r="D32" t="n">
        <v>-0.239</v>
      </c>
      <c r="E32" t="n">
        <v>-0.26</v>
      </c>
      <c r="F32" t="n">
        <v>0.9330000000000001</v>
      </c>
      <c r="G32" t="n">
        <v>0.694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HYPERLINK("https://www.defined.fi/sol/H6M3nycmXLnVWuXjX7rZv7MPSQ3Rhkp9AeFG7Jo8pump?maker=4Beb1WA1s5EEo2b2LuXTXPg7H7zNPLTxG9ruXCRsYLBf","https://www.defined.fi/sol/H6M3nycmXLnVWuXjX7rZv7MPSQ3Rhkp9AeFG7Jo8pump?maker=4Beb1WA1s5EEo2b2LuXTXPg7H7zNPLTxG9ruXCRsYLBf")</f>
        <v/>
      </c>
      <c r="M32">
        <f>HYPERLINK("https://dexscreener.com/solana/H6M3nycmXLnVWuXjX7rZv7MPSQ3Rhkp9AeFG7Jo8pump?maker=4Beb1WA1s5EEo2b2LuXTXPg7H7zNPLTxG9ruXCRsYLBf","https://dexscreener.com/solana/H6M3nycmXLnVWuXjX7rZv7MPSQ3Rhkp9AeFG7Jo8pump?maker=4Beb1WA1s5EEo2b2LuXTXPg7H7zNPLTxG9ruXCRsYLBf")</f>
        <v/>
      </c>
    </row>
    <row r="33">
      <c r="A33" t="inlineStr">
        <is>
          <t>9gmYKezDh457tF5cREj9tDqBGsdYUnBTsv6889xxpump</t>
        </is>
      </c>
      <c r="B33" t="inlineStr">
        <is>
          <t>buttholes</t>
        </is>
      </c>
      <c r="C33" t="n">
        <v>2</v>
      </c>
      <c r="D33" t="n">
        <v>0.002</v>
      </c>
      <c r="E33" t="n">
        <v>0</v>
      </c>
      <c r="F33" t="n">
        <v>0.471</v>
      </c>
      <c r="G33" t="n">
        <v>0.473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HYPERLINK("https://www.defined.fi/sol/9gmYKezDh457tF5cREj9tDqBGsdYUnBTsv6889xxpump?maker=4Beb1WA1s5EEo2b2LuXTXPg7H7zNPLTxG9ruXCRsYLBf","https://www.defined.fi/sol/9gmYKezDh457tF5cREj9tDqBGsdYUnBTsv6889xxpump?maker=4Beb1WA1s5EEo2b2LuXTXPg7H7zNPLTxG9ruXCRsYLBf")</f>
        <v/>
      </c>
      <c r="M33">
        <f>HYPERLINK("https://dexscreener.com/solana/9gmYKezDh457tF5cREj9tDqBGsdYUnBTsv6889xxpump?maker=4Beb1WA1s5EEo2b2LuXTXPg7H7zNPLTxG9ruXCRsYLBf","https://dexscreener.com/solana/9gmYKezDh457tF5cREj9tDqBGsdYUnBTsv6889xxpump?maker=4Beb1WA1s5EEo2b2LuXTXPg7H7zNPLTxG9ruXCRsYLBf")</f>
        <v/>
      </c>
    </row>
    <row r="34">
      <c r="A34" t="inlineStr">
        <is>
          <t>HRymkiAojiCcG1MjxiENxrXnShHvzvRGwzwFhoyTpump</t>
        </is>
      </c>
      <c r="B34" t="inlineStr">
        <is>
          <t>WIFAI</t>
        </is>
      </c>
      <c r="C34" t="n">
        <v>2</v>
      </c>
      <c r="D34" t="n">
        <v>0.6929999999999999</v>
      </c>
      <c r="E34" t="n">
        <v>-1</v>
      </c>
      <c r="F34" t="n">
        <v>0.953</v>
      </c>
      <c r="G34" t="n">
        <v>1.65</v>
      </c>
      <c r="H34" t="n">
        <v>1</v>
      </c>
      <c r="I34" t="n">
        <v>2</v>
      </c>
      <c r="J34" t="n">
        <v>-1</v>
      </c>
      <c r="K34" t="n">
        <v>-1</v>
      </c>
      <c r="L34">
        <f>HYPERLINK("https://www.defined.fi/sol/HRymkiAojiCcG1MjxiENxrXnShHvzvRGwzwFhoyTpump?maker=4Beb1WA1s5EEo2b2LuXTXPg7H7zNPLTxG9ruXCRsYLBf","https://www.defined.fi/sol/HRymkiAojiCcG1MjxiENxrXnShHvzvRGwzwFhoyTpump?maker=4Beb1WA1s5EEo2b2LuXTXPg7H7zNPLTxG9ruXCRsYLBf")</f>
        <v/>
      </c>
      <c r="M34">
        <f>HYPERLINK("https://dexscreener.com/solana/HRymkiAojiCcG1MjxiENxrXnShHvzvRGwzwFhoyTpump?maker=4Beb1WA1s5EEo2b2LuXTXPg7H7zNPLTxG9ruXCRsYLBf","https://dexscreener.com/solana/HRymkiAojiCcG1MjxiENxrXnShHvzvRGwzwFhoyTpump?maker=4Beb1WA1s5EEo2b2LuXTXPg7H7zNPLTxG9ruXCRsYLBf")</f>
        <v/>
      </c>
    </row>
    <row r="35">
      <c r="A35" t="inlineStr">
        <is>
          <t>2ymAjUoJdiNZgKy6vKfJ2WQ6AExck3cZbAX26g6Qpump</t>
        </is>
      </c>
      <c r="B35" t="inlineStr">
        <is>
          <t>voice99999</t>
        </is>
      </c>
      <c r="C35" t="n">
        <v>2</v>
      </c>
      <c r="D35" t="n">
        <v>-2.23</v>
      </c>
      <c r="E35" t="n">
        <v>-0.21</v>
      </c>
      <c r="F35" t="n">
        <v>10.55</v>
      </c>
      <c r="G35" t="n">
        <v>8.33</v>
      </c>
      <c r="H35" t="n">
        <v>6</v>
      </c>
      <c r="I35" t="n">
        <v>3</v>
      </c>
      <c r="J35" t="n">
        <v>-1</v>
      </c>
      <c r="K35" t="n">
        <v>-1</v>
      </c>
      <c r="L35">
        <f>HYPERLINK("https://www.defined.fi/sol/2ymAjUoJdiNZgKy6vKfJ2WQ6AExck3cZbAX26g6Qpump?maker=4Beb1WA1s5EEo2b2LuXTXPg7H7zNPLTxG9ruXCRsYLBf","https://www.defined.fi/sol/2ymAjUoJdiNZgKy6vKfJ2WQ6AExck3cZbAX26g6Qpump?maker=4Beb1WA1s5EEo2b2LuXTXPg7H7zNPLTxG9ruXCRsYLBf")</f>
        <v/>
      </c>
      <c r="M35">
        <f>HYPERLINK("https://dexscreener.com/solana/2ymAjUoJdiNZgKy6vKfJ2WQ6AExck3cZbAX26g6Qpump?maker=4Beb1WA1s5EEo2b2LuXTXPg7H7zNPLTxG9ruXCRsYLBf","https://dexscreener.com/solana/2ymAjUoJdiNZgKy6vKfJ2WQ6AExck3cZbAX26g6Qpump?maker=4Beb1WA1s5EEo2b2LuXTXPg7H7zNPLTxG9ruXCRsYLBf")</f>
        <v/>
      </c>
    </row>
    <row r="36">
      <c r="A36" t="inlineStr">
        <is>
          <t>7E4uTq6MQDzGQrzb1fnG29dpwrLD9G4pPzKaYDpupump</t>
        </is>
      </c>
      <c r="B36" t="inlineStr">
        <is>
          <t>REPOSTAI</t>
        </is>
      </c>
      <c r="C36" t="n">
        <v>2</v>
      </c>
      <c r="D36" t="n">
        <v>-0.145</v>
      </c>
      <c r="E36" t="n">
        <v>-0.3</v>
      </c>
      <c r="F36" t="n">
        <v>0.479</v>
      </c>
      <c r="G36" t="n">
        <v>0.334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HYPERLINK("https://www.defined.fi/sol/7E4uTq6MQDzGQrzb1fnG29dpwrLD9G4pPzKaYDpupump?maker=4Beb1WA1s5EEo2b2LuXTXPg7H7zNPLTxG9ruXCRsYLBf","https://www.defined.fi/sol/7E4uTq6MQDzGQrzb1fnG29dpwrLD9G4pPzKaYDpupump?maker=4Beb1WA1s5EEo2b2LuXTXPg7H7zNPLTxG9ruXCRsYLBf")</f>
        <v/>
      </c>
      <c r="M36">
        <f>HYPERLINK("https://dexscreener.com/solana/7E4uTq6MQDzGQrzb1fnG29dpwrLD9G4pPzKaYDpupump?maker=4Beb1WA1s5EEo2b2LuXTXPg7H7zNPLTxG9ruXCRsYLBf","https://dexscreener.com/solana/7E4uTq6MQDzGQrzb1fnG29dpwrLD9G4pPzKaYDpupump?maker=4Beb1WA1s5EEo2b2LuXTXPg7H7zNPLTxG9ruXCRsYLBf")</f>
        <v/>
      </c>
    </row>
    <row r="37">
      <c r="A37" t="inlineStr">
        <is>
          <t>4SVKhpwUFohQjiowLKNjq6fVFkaD59yDjk3pWNrYpump</t>
        </is>
      </c>
      <c r="B37" t="inlineStr">
        <is>
          <t>Invisible</t>
        </is>
      </c>
      <c r="C37" t="n">
        <v>2</v>
      </c>
      <c r="D37" t="n">
        <v>-0.308</v>
      </c>
      <c r="E37" t="n">
        <v>-0.16</v>
      </c>
      <c r="F37" t="n">
        <v>1.91</v>
      </c>
      <c r="G37" t="n">
        <v>1.6</v>
      </c>
      <c r="H37" t="n">
        <v>2</v>
      </c>
      <c r="I37" t="n">
        <v>1</v>
      </c>
      <c r="J37" t="n">
        <v>-1</v>
      </c>
      <c r="K37" t="n">
        <v>-1</v>
      </c>
      <c r="L37">
        <f>HYPERLINK("https://www.defined.fi/sol/4SVKhpwUFohQjiowLKNjq6fVFkaD59yDjk3pWNrYpump?maker=4Beb1WA1s5EEo2b2LuXTXPg7H7zNPLTxG9ruXCRsYLBf","https://www.defined.fi/sol/4SVKhpwUFohQjiowLKNjq6fVFkaD59yDjk3pWNrYpump?maker=4Beb1WA1s5EEo2b2LuXTXPg7H7zNPLTxG9ruXCRsYLBf")</f>
        <v/>
      </c>
      <c r="M37">
        <f>HYPERLINK("https://dexscreener.com/solana/4SVKhpwUFohQjiowLKNjq6fVFkaD59yDjk3pWNrYpump?maker=4Beb1WA1s5EEo2b2LuXTXPg7H7zNPLTxG9ruXCRsYLBf","https://dexscreener.com/solana/4SVKhpwUFohQjiowLKNjq6fVFkaD59yDjk3pWNrYpump?maker=4Beb1WA1s5EEo2b2LuXTXPg7H7zNPLTxG9ruXCRsYLBf")</f>
        <v/>
      </c>
    </row>
    <row r="38">
      <c r="A38" t="inlineStr">
        <is>
          <t>PD11M8MB8qQUAiWzyEK4JwfS8rt7Set6av6a5JYpump</t>
        </is>
      </c>
      <c r="B38" t="inlineStr">
        <is>
          <t>AICRYNODE</t>
        </is>
      </c>
      <c r="C38" t="n">
        <v>2</v>
      </c>
      <c r="D38" t="n">
        <v>-0.08699999999999999</v>
      </c>
      <c r="E38" t="n">
        <v>-0.01</v>
      </c>
      <c r="F38" t="n">
        <v>12.46</v>
      </c>
      <c r="G38" t="n">
        <v>12.37</v>
      </c>
      <c r="H38" t="n">
        <v>2</v>
      </c>
      <c r="I38" t="n">
        <v>2</v>
      </c>
      <c r="J38" t="n">
        <v>-1</v>
      </c>
      <c r="K38" t="n">
        <v>-1</v>
      </c>
      <c r="L38">
        <f>HYPERLINK("https://www.defined.fi/sol/PD11M8MB8qQUAiWzyEK4JwfS8rt7Set6av6a5JYpump?maker=4Beb1WA1s5EEo2b2LuXTXPg7H7zNPLTxG9ruXCRsYLBf","https://www.defined.fi/sol/PD11M8MB8qQUAiWzyEK4JwfS8rt7Set6av6a5JYpump?maker=4Beb1WA1s5EEo2b2LuXTXPg7H7zNPLTxG9ruXCRsYLBf")</f>
        <v/>
      </c>
      <c r="M38">
        <f>HYPERLINK("https://dexscreener.com/solana/PD11M8MB8qQUAiWzyEK4JwfS8rt7Set6av6a5JYpump?maker=4Beb1WA1s5EEo2b2LuXTXPg7H7zNPLTxG9ruXCRsYLBf","https://dexscreener.com/solana/PD11M8MB8qQUAiWzyEK4JwfS8rt7Set6av6a5JYpump?maker=4Beb1WA1s5EEo2b2LuXTXPg7H7zNPLTxG9ruXCRsYLBf")</f>
        <v/>
      </c>
    </row>
    <row r="39">
      <c r="A39" t="inlineStr">
        <is>
          <t>GumDcfwp1LJvWzyCWUCVJHkNxZbEZ6mRKNSPtvcMpump</t>
        </is>
      </c>
      <c r="B39" t="inlineStr">
        <is>
          <t>MONA</t>
        </is>
      </c>
      <c r="C39" t="n">
        <v>2</v>
      </c>
      <c r="D39" t="n">
        <v>-0.269</v>
      </c>
      <c r="E39" t="n">
        <v>-1</v>
      </c>
      <c r="F39" t="n">
        <v>1.45</v>
      </c>
      <c r="G39" t="n">
        <v>1.18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HYPERLINK("https://www.defined.fi/sol/GumDcfwp1LJvWzyCWUCVJHkNxZbEZ6mRKNSPtvcMpump?maker=4Beb1WA1s5EEo2b2LuXTXPg7H7zNPLTxG9ruXCRsYLBf","https://www.defined.fi/sol/GumDcfwp1LJvWzyCWUCVJHkNxZbEZ6mRKNSPtvcMpump?maker=4Beb1WA1s5EEo2b2LuXTXPg7H7zNPLTxG9ruXCRsYLBf")</f>
        <v/>
      </c>
      <c r="M39">
        <f>HYPERLINK("https://dexscreener.com/solana/GumDcfwp1LJvWzyCWUCVJHkNxZbEZ6mRKNSPtvcMpump?maker=4Beb1WA1s5EEo2b2LuXTXPg7H7zNPLTxG9ruXCRsYLBf","https://dexscreener.com/solana/GumDcfwp1LJvWzyCWUCVJHkNxZbEZ6mRKNSPtvcMpump?maker=4Beb1WA1s5EEo2b2LuXTXPg7H7zNPLTxG9ruXCRsYLBf")</f>
        <v/>
      </c>
    </row>
    <row r="40">
      <c r="A40" t="inlineStr">
        <is>
          <t>BoAQaykj3LtkM2Brevc7cQcRAzpqcsP47nJ2rkyopump</t>
        </is>
      </c>
      <c r="B40" t="inlineStr">
        <is>
          <t>FOREST</t>
        </is>
      </c>
      <c r="C40" t="n">
        <v>2</v>
      </c>
      <c r="D40" t="n">
        <v>-0.295</v>
      </c>
      <c r="E40" t="n">
        <v>-0.03</v>
      </c>
      <c r="F40" t="n">
        <v>8.640000000000001</v>
      </c>
      <c r="G40" t="n">
        <v>8.35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HYPERLINK("https://www.defined.fi/sol/BoAQaykj3LtkM2Brevc7cQcRAzpqcsP47nJ2rkyopump?maker=4Beb1WA1s5EEo2b2LuXTXPg7H7zNPLTxG9ruXCRsYLBf","https://www.defined.fi/sol/BoAQaykj3LtkM2Brevc7cQcRAzpqcsP47nJ2rkyopump?maker=4Beb1WA1s5EEo2b2LuXTXPg7H7zNPLTxG9ruXCRsYLBf")</f>
        <v/>
      </c>
      <c r="M40">
        <f>HYPERLINK("https://dexscreener.com/solana/BoAQaykj3LtkM2Brevc7cQcRAzpqcsP47nJ2rkyopump?maker=4Beb1WA1s5EEo2b2LuXTXPg7H7zNPLTxG9ruXCRsYLBf","https://dexscreener.com/solana/BoAQaykj3LtkM2Brevc7cQcRAzpqcsP47nJ2rkyopump?maker=4Beb1WA1s5EEo2b2LuXTXPg7H7zNPLTxG9ruXCRsYLBf")</f>
        <v/>
      </c>
    </row>
    <row r="41">
      <c r="A41" t="inlineStr">
        <is>
          <t>Gy36Mbciiu37pfMVFQaJbri9dxPwgJbLhiUBReytXk2h</t>
        </is>
      </c>
      <c r="B41" t="inlineStr">
        <is>
          <t>Rarako</t>
        </is>
      </c>
      <c r="C41" t="n">
        <v>3</v>
      </c>
      <c r="D41" t="n">
        <v>-0.019</v>
      </c>
      <c r="E41" t="n">
        <v>-1</v>
      </c>
      <c r="F41" t="n">
        <v>0.096</v>
      </c>
      <c r="G41" t="n">
        <v>0.077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HYPERLINK("https://www.defined.fi/sol/Gy36Mbciiu37pfMVFQaJbri9dxPwgJbLhiUBReytXk2h?maker=4Beb1WA1s5EEo2b2LuXTXPg7H7zNPLTxG9ruXCRsYLBf","https://www.defined.fi/sol/Gy36Mbciiu37pfMVFQaJbri9dxPwgJbLhiUBReytXk2h?maker=4Beb1WA1s5EEo2b2LuXTXPg7H7zNPLTxG9ruXCRsYLBf")</f>
        <v/>
      </c>
      <c r="M41">
        <f>HYPERLINK("https://dexscreener.com/solana/Gy36Mbciiu37pfMVFQaJbri9dxPwgJbLhiUBReytXk2h?maker=4Beb1WA1s5EEo2b2LuXTXPg7H7zNPLTxG9ruXCRsYLBf","https://dexscreener.com/solana/Gy36Mbciiu37pfMVFQaJbri9dxPwgJbLhiUBReytXk2h?maker=4Beb1WA1s5EEo2b2LuXTXPg7H7zNPLTxG9ruXCRsYLBf")</f>
        <v/>
      </c>
    </row>
    <row r="42">
      <c r="A42" t="inlineStr">
        <is>
          <t>EkzujensTT2ErGS9uadkxHMLFv9ixfa7nCb7yL5ypump</t>
        </is>
      </c>
      <c r="B42" t="inlineStr">
        <is>
          <t>Starbase</t>
        </is>
      </c>
      <c r="C42" t="n">
        <v>3</v>
      </c>
      <c r="D42" t="n">
        <v>-0.056</v>
      </c>
      <c r="E42" t="n">
        <v>-1</v>
      </c>
      <c r="F42" t="n">
        <v>0.098</v>
      </c>
      <c r="G42" t="n">
        <v>0.042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HYPERLINK("https://www.defined.fi/sol/EkzujensTT2ErGS9uadkxHMLFv9ixfa7nCb7yL5ypump?maker=4Beb1WA1s5EEo2b2LuXTXPg7H7zNPLTxG9ruXCRsYLBf","https://www.defined.fi/sol/EkzujensTT2ErGS9uadkxHMLFv9ixfa7nCb7yL5ypump?maker=4Beb1WA1s5EEo2b2LuXTXPg7H7zNPLTxG9ruXCRsYLBf")</f>
        <v/>
      </c>
      <c r="M42">
        <f>HYPERLINK("https://dexscreener.com/solana/EkzujensTT2ErGS9uadkxHMLFv9ixfa7nCb7yL5ypump?maker=4Beb1WA1s5EEo2b2LuXTXPg7H7zNPLTxG9ruXCRsYLBf","https://dexscreener.com/solana/EkzujensTT2ErGS9uadkxHMLFv9ixfa7nCb7yL5ypump?maker=4Beb1WA1s5EEo2b2LuXTXPg7H7zNPLTxG9ruXCRsYLBf")</f>
        <v/>
      </c>
    </row>
    <row r="43">
      <c r="A43" t="inlineStr">
        <is>
          <t>916Q6sXA3Hou9CoGRC7ZmS9Q4htHuoDVooxFU4iPpump</t>
        </is>
      </c>
      <c r="B43" t="inlineStr">
        <is>
          <t>NERO</t>
        </is>
      </c>
      <c r="C43" t="n">
        <v>3</v>
      </c>
      <c r="D43" t="n">
        <v>-0.699</v>
      </c>
      <c r="E43" t="n">
        <v>-1</v>
      </c>
      <c r="F43" t="n">
        <v>1.02</v>
      </c>
      <c r="G43" t="n">
        <v>0.319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HYPERLINK("https://www.defined.fi/sol/916Q6sXA3Hou9CoGRC7ZmS9Q4htHuoDVooxFU4iPpump?maker=4Beb1WA1s5EEo2b2LuXTXPg7H7zNPLTxG9ruXCRsYLBf","https://www.defined.fi/sol/916Q6sXA3Hou9CoGRC7ZmS9Q4htHuoDVooxFU4iPpump?maker=4Beb1WA1s5EEo2b2LuXTXPg7H7zNPLTxG9ruXCRsYLBf")</f>
        <v/>
      </c>
      <c r="M43">
        <f>HYPERLINK("https://dexscreener.com/solana/916Q6sXA3Hou9CoGRC7ZmS9Q4htHuoDVooxFU4iPpump?maker=4Beb1WA1s5EEo2b2LuXTXPg7H7zNPLTxG9ruXCRsYLBf","https://dexscreener.com/solana/916Q6sXA3Hou9CoGRC7ZmS9Q4htHuoDVooxFU4iPpump?maker=4Beb1WA1s5EEo2b2LuXTXPg7H7zNPLTxG9ruXCRsYLBf")</f>
        <v/>
      </c>
    </row>
    <row r="44">
      <c r="A44" t="inlineStr">
        <is>
          <t>AsmKCysufJvzLiMu5BXPn2ENsLx6DKsRSxstDk4Epump</t>
        </is>
      </c>
      <c r="B44" t="inlineStr">
        <is>
          <t>unknown_AsmK</t>
        </is>
      </c>
      <c r="C44" t="n">
        <v>3</v>
      </c>
      <c r="D44" t="n">
        <v>0.248</v>
      </c>
      <c r="E44" t="n">
        <v>0.04</v>
      </c>
      <c r="F44" t="n">
        <v>6.24</v>
      </c>
      <c r="G44" t="n">
        <v>6.49</v>
      </c>
      <c r="H44" t="n">
        <v>3</v>
      </c>
      <c r="I44" t="n">
        <v>4</v>
      </c>
      <c r="J44" t="n">
        <v>-1</v>
      </c>
      <c r="K44" t="n">
        <v>-1</v>
      </c>
      <c r="L44">
        <f>HYPERLINK("https://www.defined.fi/sol/AsmKCysufJvzLiMu5BXPn2ENsLx6DKsRSxstDk4Epump?maker=4Beb1WA1s5EEo2b2LuXTXPg7H7zNPLTxG9ruXCRsYLBf","https://www.defined.fi/sol/AsmKCysufJvzLiMu5BXPn2ENsLx6DKsRSxstDk4Epump?maker=4Beb1WA1s5EEo2b2LuXTXPg7H7zNPLTxG9ruXCRsYLBf")</f>
        <v/>
      </c>
      <c r="M44">
        <f>HYPERLINK("https://dexscreener.com/solana/AsmKCysufJvzLiMu5BXPn2ENsLx6DKsRSxstDk4Epump?maker=4Beb1WA1s5EEo2b2LuXTXPg7H7zNPLTxG9ruXCRsYLBf","https://dexscreener.com/solana/AsmKCysufJvzLiMu5BXPn2ENsLx6DKsRSxstDk4Epump?maker=4Beb1WA1s5EEo2b2LuXTXPg7H7zNPLTxG9ruXCRsYLBf")</f>
        <v/>
      </c>
    </row>
    <row r="45">
      <c r="A45" t="inlineStr">
        <is>
          <t>EBB8gqMMWLku5Wu4jXHbUacbf4SyUoKnwXXSTqcqpump</t>
        </is>
      </c>
      <c r="B45" t="inlineStr">
        <is>
          <t>GROW</t>
        </is>
      </c>
      <c r="C45" t="n">
        <v>3</v>
      </c>
      <c r="D45" t="n">
        <v>-0.2</v>
      </c>
      <c r="E45" t="n">
        <v>-0.21</v>
      </c>
      <c r="F45" t="n">
        <v>0.966</v>
      </c>
      <c r="G45" t="n">
        <v>0.766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HYPERLINK("https://www.defined.fi/sol/EBB8gqMMWLku5Wu4jXHbUacbf4SyUoKnwXXSTqcqpump?maker=4Beb1WA1s5EEo2b2LuXTXPg7H7zNPLTxG9ruXCRsYLBf","https://www.defined.fi/sol/EBB8gqMMWLku5Wu4jXHbUacbf4SyUoKnwXXSTqcqpump?maker=4Beb1WA1s5EEo2b2LuXTXPg7H7zNPLTxG9ruXCRsYLBf")</f>
        <v/>
      </c>
      <c r="M45">
        <f>HYPERLINK("https://dexscreener.com/solana/EBB8gqMMWLku5Wu4jXHbUacbf4SyUoKnwXXSTqcqpump?maker=4Beb1WA1s5EEo2b2LuXTXPg7H7zNPLTxG9ruXCRsYLBf","https://dexscreener.com/solana/EBB8gqMMWLku5Wu4jXHbUacbf4SyUoKnwXXSTqcqpump?maker=4Beb1WA1s5EEo2b2LuXTXPg7H7zNPLTxG9ruXCRsYLBf")</f>
        <v/>
      </c>
    </row>
    <row r="46">
      <c r="A46" t="inlineStr">
        <is>
          <t>CUzSRjBvqFFq45mg6j9oyQrDxyUTHEKM2xqKzDkZpump</t>
        </is>
      </c>
      <c r="B46" t="inlineStr">
        <is>
          <t>SYDNEY</t>
        </is>
      </c>
      <c r="C46" t="n">
        <v>3</v>
      </c>
      <c r="D46" t="n">
        <v>3.38</v>
      </c>
      <c r="E46" t="n">
        <v>3.49</v>
      </c>
      <c r="F46" t="n">
        <v>0.969</v>
      </c>
      <c r="G46" t="n">
        <v>4.35</v>
      </c>
      <c r="H46" t="n">
        <v>1</v>
      </c>
      <c r="I46" t="n">
        <v>6</v>
      </c>
      <c r="J46" t="n">
        <v>-1</v>
      </c>
      <c r="K46" t="n">
        <v>-1</v>
      </c>
      <c r="L46">
        <f>HYPERLINK("https://www.defined.fi/sol/CUzSRjBvqFFq45mg6j9oyQrDxyUTHEKM2xqKzDkZpump?maker=4Beb1WA1s5EEo2b2LuXTXPg7H7zNPLTxG9ruXCRsYLBf","https://www.defined.fi/sol/CUzSRjBvqFFq45mg6j9oyQrDxyUTHEKM2xqKzDkZpump?maker=4Beb1WA1s5EEo2b2LuXTXPg7H7zNPLTxG9ruXCRsYLBf")</f>
        <v/>
      </c>
      <c r="M46">
        <f>HYPERLINK("https://dexscreener.com/solana/CUzSRjBvqFFq45mg6j9oyQrDxyUTHEKM2xqKzDkZpump?maker=4Beb1WA1s5EEo2b2LuXTXPg7H7zNPLTxG9ruXCRsYLBf","https://dexscreener.com/solana/CUzSRjBvqFFq45mg6j9oyQrDxyUTHEKM2xqKzDkZpump?maker=4Beb1WA1s5EEo2b2LuXTXPg7H7zNPLTxG9ruXCRsYLBf")</f>
        <v/>
      </c>
    </row>
    <row r="47">
      <c r="A47" t="inlineStr">
        <is>
          <t>BMFLCLnTg9vrocmBrgCHCcu38wwQn4TG4b3o8gCvpump</t>
        </is>
      </c>
      <c r="B47" t="inlineStr">
        <is>
          <t>Ryan</t>
        </is>
      </c>
      <c r="C47" t="n">
        <v>3</v>
      </c>
      <c r="D47" t="n">
        <v>-0.024</v>
      </c>
      <c r="E47" t="n">
        <v>-1</v>
      </c>
      <c r="F47" t="n">
        <v>0.388</v>
      </c>
      <c r="G47" t="n">
        <v>0.364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HYPERLINK("https://www.defined.fi/sol/BMFLCLnTg9vrocmBrgCHCcu38wwQn4TG4b3o8gCvpump?maker=4Beb1WA1s5EEo2b2LuXTXPg7H7zNPLTxG9ruXCRsYLBf","https://www.defined.fi/sol/BMFLCLnTg9vrocmBrgCHCcu38wwQn4TG4b3o8gCvpump?maker=4Beb1WA1s5EEo2b2LuXTXPg7H7zNPLTxG9ruXCRsYLBf")</f>
        <v/>
      </c>
      <c r="M47">
        <f>HYPERLINK("https://dexscreener.com/solana/BMFLCLnTg9vrocmBrgCHCcu38wwQn4TG4b3o8gCvpump?maker=4Beb1WA1s5EEo2b2LuXTXPg7H7zNPLTxG9ruXCRsYLBf","https://dexscreener.com/solana/BMFLCLnTg9vrocmBrgCHCcu38wwQn4TG4b3o8gCvpump?maker=4Beb1WA1s5EEo2b2LuXTXPg7H7zNPLTxG9ruXCRsYLBf")</f>
        <v/>
      </c>
    </row>
    <row r="48">
      <c r="A48" t="inlineStr">
        <is>
          <t>9Q8BNPzujkGcrGnybA2BqB5xh3Q3cYUGYmfnz2bYpump</t>
        </is>
      </c>
      <c r="B48" t="inlineStr">
        <is>
          <t>RLTY</t>
        </is>
      </c>
      <c r="C48" t="n">
        <v>3</v>
      </c>
      <c r="D48" t="n">
        <v>0.26</v>
      </c>
      <c r="E48" t="n">
        <v>0.05</v>
      </c>
      <c r="F48" t="n">
        <v>4.86</v>
      </c>
      <c r="G48" t="n">
        <v>5.12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HYPERLINK("https://www.defined.fi/sol/9Q8BNPzujkGcrGnybA2BqB5xh3Q3cYUGYmfnz2bYpump?maker=4Beb1WA1s5EEo2b2LuXTXPg7H7zNPLTxG9ruXCRsYLBf","https://www.defined.fi/sol/9Q8BNPzujkGcrGnybA2BqB5xh3Q3cYUGYmfnz2bYpump?maker=4Beb1WA1s5EEo2b2LuXTXPg7H7zNPLTxG9ruXCRsYLBf")</f>
        <v/>
      </c>
      <c r="M48">
        <f>HYPERLINK("https://dexscreener.com/solana/9Q8BNPzujkGcrGnybA2BqB5xh3Q3cYUGYmfnz2bYpump?maker=4Beb1WA1s5EEo2b2LuXTXPg7H7zNPLTxG9ruXCRsYLBf","https://dexscreener.com/solana/9Q8BNPzujkGcrGnybA2BqB5xh3Q3cYUGYmfnz2bYpump?maker=4Beb1WA1s5EEo2b2LuXTXPg7H7zNPLTxG9ruXCRsYLBf")</f>
        <v/>
      </c>
    </row>
    <row r="49">
      <c r="A49" t="inlineStr">
        <is>
          <t>F2cx6Yes8kpPXYAhB2i7gt1uHH1QCuoadpKSdssRpump</t>
        </is>
      </c>
      <c r="B49" t="inlineStr">
        <is>
          <t>NEBULA</t>
        </is>
      </c>
      <c r="C49" t="n">
        <v>3</v>
      </c>
      <c r="D49" t="n">
        <v>0.081</v>
      </c>
      <c r="E49" t="n">
        <v>0.21</v>
      </c>
      <c r="F49" t="n">
        <v>0.391</v>
      </c>
      <c r="G49" t="n">
        <v>0.472</v>
      </c>
      <c r="H49" t="n">
        <v>4</v>
      </c>
      <c r="I49" t="n">
        <v>1</v>
      </c>
      <c r="J49" t="n">
        <v>-1</v>
      </c>
      <c r="K49" t="n">
        <v>-1</v>
      </c>
      <c r="L49">
        <f>HYPERLINK("https://www.defined.fi/sol/F2cx6Yes8kpPXYAhB2i7gt1uHH1QCuoadpKSdssRpump?maker=4Beb1WA1s5EEo2b2LuXTXPg7H7zNPLTxG9ruXCRsYLBf","https://www.defined.fi/sol/F2cx6Yes8kpPXYAhB2i7gt1uHH1QCuoadpKSdssRpump?maker=4Beb1WA1s5EEo2b2LuXTXPg7H7zNPLTxG9ruXCRsYLBf")</f>
        <v/>
      </c>
      <c r="M49">
        <f>HYPERLINK("https://dexscreener.com/solana/F2cx6Yes8kpPXYAhB2i7gt1uHH1QCuoadpKSdssRpump?maker=4Beb1WA1s5EEo2b2LuXTXPg7H7zNPLTxG9ruXCRsYLBf","https://dexscreener.com/solana/F2cx6Yes8kpPXYAhB2i7gt1uHH1QCuoadpKSdssRpump?maker=4Beb1WA1s5EEo2b2LuXTXPg7H7zNPLTxG9ruXCRsYLBf")</f>
        <v/>
      </c>
    </row>
    <row r="50">
      <c r="A50" t="inlineStr">
        <is>
          <t>GLHs7f65gr3WquDzPotg9Re1wM3yrH4gJ9z4zoRgpump</t>
        </is>
      </c>
      <c r="B50" t="inlineStr">
        <is>
          <t>RabbiJacob</t>
        </is>
      </c>
      <c r="C50" t="n">
        <v>3</v>
      </c>
      <c r="D50" t="n">
        <v>0.012</v>
      </c>
      <c r="E50" t="n">
        <v>-1</v>
      </c>
      <c r="F50" t="n">
        <v>0.08699999999999999</v>
      </c>
      <c r="G50" t="n">
        <v>0.099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HYPERLINK("https://www.defined.fi/sol/GLHs7f65gr3WquDzPotg9Re1wM3yrH4gJ9z4zoRgpump?maker=4Beb1WA1s5EEo2b2LuXTXPg7H7zNPLTxG9ruXCRsYLBf","https://www.defined.fi/sol/GLHs7f65gr3WquDzPotg9Re1wM3yrH4gJ9z4zoRgpump?maker=4Beb1WA1s5EEo2b2LuXTXPg7H7zNPLTxG9ruXCRsYLBf")</f>
        <v/>
      </c>
      <c r="M50">
        <f>HYPERLINK("https://dexscreener.com/solana/GLHs7f65gr3WquDzPotg9Re1wM3yrH4gJ9z4zoRgpump?maker=4Beb1WA1s5EEo2b2LuXTXPg7H7zNPLTxG9ruXCRsYLBf","https://dexscreener.com/solana/GLHs7f65gr3WquDzPotg9Re1wM3yrH4gJ9z4zoRgpump?maker=4Beb1WA1s5EEo2b2LuXTXPg7H7zNPLTxG9ruXCRsYLBf")</f>
        <v/>
      </c>
    </row>
    <row r="51">
      <c r="A51" t="inlineStr">
        <is>
          <t>AWLbawaGxCL5hJk5JDn2iZmr6FoPx9wPZ8G19hmwpump</t>
        </is>
      </c>
      <c r="B51" t="inlineStr">
        <is>
          <t>VIDEODOG</t>
        </is>
      </c>
      <c r="C51" t="n">
        <v>3</v>
      </c>
      <c r="D51" t="n">
        <v>-0.257</v>
      </c>
      <c r="E51" t="n">
        <v>-0.53</v>
      </c>
      <c r="F51" t="n">
        <v>0.488</v>
      </c>
      <c r="G51" t="n">
        <v>0.231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HYPERLINK("https://www.defined.fi/sol/AWLbawaGxCL5hJk5JDn2iZmr6FoPx9wPZ8G19hmwpump?maker=4Beb1WA1s5EEo2b2LuXTXPg7H7zNPLTxG9ruXCRsYLBf","https://www.defined.fi/sol/AWLbawaGxCL5hJk5JDn2iZmr6FoPx9wPZ8G19hmwpump?maker=4Beb1WA1s5EEo2b2LuXTXPg7H7zNPLTxG9ruXCRsYLBf")</f>
        <v/>
      </c>
      <c r="M51">
        <f>HYPERLINK("https://dexscreener.com/solana/AWLbawaGxCL5hJk5JDn2iZmr6FoPx9wPZ8G19hmwpump?maker=4Beb1WA1s5EEo2b2LuXTXPg7H7zNPLTxG9ruXCRsYLBf","https://dexscreener.com/solana/AWLbawaGxCL5hJk5JDn2iZmr6FoPx9wPZ8G19hmwpump?maker=4Beb1WA1s5EEo2b2LuXTXPg7H7zNPLTxG9ruXCRsYLBf")</f>
        <v/>
      </c>
    </row>
    <row r="52">
      <c r="A52" t="inlineStr">
        <is>
          <t>3qq54YqAKG3TcrwNHXFSpMCWoL8gmMuPceJ4FG9npump</t>
        </is>
      </c>
      <c r="B52" t="inlineStr">
        <is>
          <t>CLANKER</t>
        </is>
      </c>
      <c r="C52" t="n">
        <v>3</v>
      </c>
      <c r="D52" t="n">
        <v>1.56</v>
      </c>
      <c r="E52" t="n">
        <v>0.77</v>
      </c>
      <c r="F52" t="n">
        <v>2.04</v>
      </c>
      <c r="G52" t="n">
        <v>3.61</v>
      </c>
      <c r="H52" t="n">
        <v>2</v>
      </c>
      <c r="I52" t="n">
        <v>3</v>
      </c>
      <c r="J52" t="n">
        <v>-1</v>
      </c>
      <c r="K52" t="n">
        <v>-1</v>
      </c>
      <c r="L52">
        <f>HYPERLINK("https://www.defined.fi/sol/3qq54YqAKG3TcrwNHXFSpMCWoL8gmMuPceJ4FG9npump?maker=4Beb1WA1s5EEo2b2LuXTXPg7H7zNPLTxG9ruXCRsYLBf","https://www.defined.fi/sol/3qq54YqAKG3TcrwNHXFSpMCWoL8gmMuPceJ4FG9npump?maker=4Beb1WA1s5EEo2b2LuXTXPg7H7zNPLTxG9ruXCRsYLBf")</f>
        <v/>
      </c>
      <c r="M52">
        <f>HYPERLINK("https://dexscreener.com/solana/3qq54YqAKG3TcrwNHXFSpMCWoL8gmMuPceJ4FG9npump?maker=4Beb1WA1s5EEo2b2LuXTXPg7H7zNPLTxG9ruXCRsYLBf","https://dexscreener.com/solana/3qq54YqAKG3TcrwNHXFSpMCWoL8gmMuPceJ4FG9npump?maker=4Beb1WA1s5EEo2b2LuXTXPg7H7zNPLTxG9ruXCRsYLBf")</f>
        <v/>
      </c>
    </row>
    <row r="53">
      <c r="A53" t="inlineStr">
        <is>
          <t>FqnqT1GKi8S4Gyk5wnSKvJjXW48HqGtKJt9WS4o2pump</t>
        </is>
      </c>
      <c r="B53" t="inlineStr">
        <is>
          <t>Bakso</t>
        </is>
      </c>
      <c r="C53" t="n">
        <v>3</v>
      </c>
      <c r="D53" t="n">
        <v>0.265</v>
      </c>
      <c r="E53" t="n">
        <v>0.25</v>
      </c>
      <c r="F53" t="n">
        <v>1.07</v>
      </c>
      <c r="G53" t="n">
        <v>1.34</v>
      </c>
      <c r="H53" t="n">
        <v>2</v>
      </c>
      <c r="I53" t="n">
        <v>1</v>
      </c>
      <c r="J53" t="n">
        <v>-1</v>
      </c>
      <c r="K53" t="n">
        <v>-1</v>
      </c>
      <c r="L53">
        <f>HYPERLINK("https://www.defined.fi/sol/FqnqT1GKi8S4Gyk5wnSKvJjXW48HqGtKJt9WS4o2pump?maker=4Beb1WA1s5EEo2b2LuXTXPg7H7zNPLTxG9ruXCRsYLBf","https://www.defined.fi/sol/FqnqT1GKi8S4Gyk5wnSKvJjXW48HqGtKJt9WS4o2pump?maker=4Beb1WA1s5EEo2b2LuXTXPg7H7zNPLTxG9ruXCRsYLBf")</f>
        <v/>
      </c>
      <c r="M53">
        <f>HYPERLINK("https://dexscreener.com/solana/FqnqT1GKi8S4Gyk5wnSKvJjXW48HqGtKJt9WS4o2pump?maker=4Beb1WA1s5EEo2b2LuXTXPg7H7zNPLTxG9ruXCRsYLBf","https://dexscreener.com/solana/FqnqT1GKi8S4Gyk5wnSKvJjXW48HqGtKJt9WS4o2pump?maker=4Beb1WA1s5EEo2b2LuXTXPg7H7zNPLTxG9ruXCRsYLBf")</f>
        <v/>
      </c>
    </row>
    <row r="54">
      <c r="A54" t="inlineStr">
        <is>
          <t>2ZvcCgSBkgkgyBBkgXVwLBmZSWAFWthVNTdKk58Hpump</t>
        </is>
      </c>
      <c r="B54" t="inlineStr">
        <is>
          <t>Slother</t>
        </is>
      </c>
      <c r="C54" t="n">
        <v>3</v>
      </c>
      <c r="D54" t="n">
        <v>0.488</v>
      </c>
      <c r="E54" t="n">
        <v>0.5</v>
      </c>
      <c r="F54" t="n">
        <v>0.98</v>
      </c>
      <c r="G54" t="n">
        <v>1.47</v>
      </c>
      <c r="H54" t="n">
        <v>1</v>
      </c>
      <c r="I54" t="n">
        <v>2</v>
      </c>
      <c r="J54" t="n">
        <v>-1</v>
      </c>
      <c r="K54" t="n">
        <v>-1</v>
      </c>
      <c r="L54">
        <f>HYPERLINK("https://www.defined.fi/sol/2ZvcCgSBkgkgyBBkgXVwLBmZSWAFWthVNTdKk58Hpump?maker=4Beb1WA1s5EEo2b2LuXTXPg7H7zNPLTxG9ruXCRsYLBf","https://www.defined.fi/sol/2ZvcCgSBkgkgyBBkgXVwLBmZSWAFWthVNTdKk58Hpump?maker=4Beb1WA1s5EEo2b2LuXTXPg7H7zNPLTxG9ruXCRsYLBf")</f>
        <v/>
      </c>
      <c r="M54">
        <f>HYPERLINK("https://dexscreener.com/solana/2ZvcCgSBkgkgyBBkgXVwLBmZSWAFWthVNTdKk58Hpump?maker=4Beb1WA1s5EEo2b2LuXTXPg7H7zNPLTxG9ruXCRsYLBf","https://dexscreener.com/solana/2ZvcCgSBkgkgyBBkgXVwLBmZSWAFWthVNTdKk58Hpump?maker=4Beb1WA1s5EEo2b2LuXTXPg7H7zNPLTxG9ruXCRsYLBf")</f>
        <v/>
      </c>
    </row>
    <row r="55">
      <c r="A55" t="inlineStr">
        <is>
          <t>8rjujVzUArCCYRhJQH9VwrzVH4dFjaVnjDqH3iTVpump</t>
        </is>
      </c>
      <c r="B55" t="inlineStr">
        <is>
          <t>MSdos</t>
        </is>
      </c>
      <c r="C55" t="n">
        <v>3</v>
      </c>
      <c r="D55" t="n">
        <v>0.044</v>
      </c>
      <c r="E55" t="n">
        <v>0.04</v>
      </c>
      <c r="F55" t="n">
        <v>0.976</v>
      </c>
      <c r="G55" t="n">
        <v>1.02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HYPERLINK("https://www.defined.fi/sol/8rjujVzUArCCYRhJQH9VwrzVH4dFjaVnjDqH3iTVpump?maker=4Beb1WA1s5EEo2b2LuXTXPg7H7zNPLTxG9ruXCRsYLBf","https://www.defined.fi/sol/8rjujVzUArCCYRhJQH9VwrzVH4dFjaVnjDqH3iTVpump?maker=4Beb1WA1s5EEo2b2LuXTXPg7H7zNPLTxG9ruXCRsYLBf")</f>
        <v/>
      </c>
      <c r="M55">
        <f>HYPERLINK("https://dexscreener.com/solana/8rjujVzUArCCYRhJQH9VwrzVH4dFjaVnjDqH3iTVpump?maker=4Beb1WA1s5EEo2b2LuXTXPg7H7zNPLTxG9ruXCRsYLBf","https://dexscreener.com/solana/8rjujVzUArCCYRhJQH9VwrzVH4dFjaVnjDqH3iTVpump?maker=4Beb1WA1s5EEo2b2LuXTXPg7H7zNPLTxG9ruXCRsYLBf")</f>
        <v/>
      </c>
    </row>
    <row r="56">
      <c r="A56" t="inlineStr">
        <is>
          <t>8ypJK8k7mYR14sfmiQzuF68mvamu84KtMn1tvcrjpump</t>
        </is>
      </c>
      <c r="B56" t="inlineStr">
        <is>
          <t>fleshbag</t>
        </is>
      </c>
      <c r="C56" t="n">
        <v>3</v>
      </c>
      <c r="D56" t="n">
        <v>0.736</v>
      </c>
      <c r="E56" t="n">
        <v>0.75</v>
      </c>
      <c r="F56" t="n">
        <v>0.977</v>
      </c>
      <c r="G56" t="n">
        <v>1.71</v>
      </c>
      <c r="H56" t="n">
        <v>1</v>
      </c>
      <c r="I56" t="n">
        <v>5</v>
      </c>
      <c r="J56" t="n">
        <v>-1</v>
      </c>
      <c r="K56" t="n">
        <v>-1</v>
      </c>
      <c r="L56">
        <f>HYPERLINK("https://www.defined.fi/sol/8ypJK8k7mYR14sfmiQzuF68mvamu84KtMn1tvcrjpump?maker=4Beb1WA1s5EEo2b2LuXTXPg7H7zNPLTxG9ruXCRsYLBf","https://www.defined.fi/sol/8ypJK8k7mYR14sfmiQzuF68mvamu84KtMn1tvcrjpump?maker=4Beb1WA1s5EEo2b2LuXTXPg7H7zNPLTxG9ruXCRsYLBf")</f>
        <v/>
      </c>
      <c r="M56">
        <f>HYPERLINK("https://dexscreener.com/solana/8ypJK8k7mYR14sfmiQzuF68mvamu84KtMn1tvcrjpump?maker=4Beb1WA1s5EEo2b2LuXTXPg7H7zNPLTxG9ruXCRsYLBf","https://dexscreener.com/solana/8ypJK8k7mYR14sfmiQzuF68mvamu84KtMn1tvcrjpump?maker=4Beb1WA1s5EEo2b2LuXTXPg7H7zNPLTxG9ruXCRsYLBf")</f>
        <v/>
      </c>
    </row>
    <row r="57">
      <c r="A57" t="inlineStr">
        <is>
          <t>MWerR7CecanP7GTENpHhcCUUx87ysceTtU7EnQBpump</t>
        </is>
      </c>
      <c r="B57" t="inlineStr">
        <is>
          <t>SLAP</t>
        </is>
      </c>
      <c r="C57" t="n">
        <v>4</v>
      </c>
      <c r="D57" t="n">
        <v>0.114</v>
      </c>
      <c r="E57" t="n">
        <v>0.12</v>
      </c>
      <c r="F57" t="n">
        <v>0.973</v>
      </c>
      <c r="G57" t="n">
        <v>1.09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HYPERLINK("https://www.defined.fi/sol/MWerR7CecanP7GTENpHhcCUUx87ysceTtU7EnQBpump?maker=4Beb1WA1s5EEo2b2LuXTXPg7H7zNPLTxG9ruXCRsYLBf","https://www.defined.fi/sol/MWerR7CecanP7GTENpHhcCUUx87ysceTtU7EnQBpump?maker=4Beb1WA1s5EEo2b2LuXTXPg7H7zNPLTxG9ruXCRsYLBf")</f>
        <v/>
      </c>
      <c r="M57">
        <f>HYPERLINK("https://dexscreener.com/solana/MWerR7CecanP7GTENpHhcCUUx87ysceTtU7EnQBpump?maker=4Beb1WA1s5EEo2b2LuXTXPg7H7zNPLTxG9ruXCRsYLBf","https://dexscreener.com/solana/MWerR7CecanP7GTENpHhcCUUx87ysceTtU7EnQBpump?maker=4Beb1WA1s5EEo2b2LuXTXPg7H7zNPLTxG9ruXCRsYLBf")</f>
        <v/>
      </c>
    </row>
    <row r="58">
      <c r="A58" t="inlineStr">
        <is>
          <t>4GULMPKBJLruChBZWksZzukAg1AjSCmCTMn9ny2Xpump</t>
        </is>
      </c>
      <c r="B58" t="inlineStr">
        <is>
          <t>OUUU</t>
        </is>
      </c>
      <c r="C58" t="n">
        <v>4</v>
      </c>
      <c r="D58" t="n">
        <v>0.732</v>
      </c>
      <c r="E58" t="n">
        <v>0.58</v>
      </c>
      <c r="F58" t="n">
        <v>1.26</v>
      </c>
      <c r="G58" t="n">
        <v>2</v>
      </c>
      <c r="H58" t="n">
        <v>1</v>
      </c>
      <c r="I58" t="n">
        <v>3</v>
      </c>
      <c r="J58" t="n">
        <v>-1</v>
      </c>
      <c r="K58" t="n">
        <v>-1</v>
      </c>
      <c r="L58">
        <f>HYPERLINK("https://www.defined.fi/sol/4GULMPKBJLruChBZWksZzukAg1AjSCmCTMn9ny2Xpump?maker=4Beb1WA1s5EEo2b2LuXTXPg7H7zNPLTxG9ruXCRsYLBf","https://www.defined.fi/sol/4GULMPKBJLruChBZWksZzukAg1AjSCmCTMn9ny2Xpump?maker=4Beb1WA1s5EEo2b2LuXTXPg7H7zNPLTxG9ruXCRsYLBf")</f>
        <v/>
      </c>
      <c r="M58">
        <f>HYPERLINK("https://dexscreener.com/solana/4GULMPKBJLruChBZWksZzukAg1AjSCmCTMn9ny2Xpump?maker=4Beb1WA1s5EEo2b2LuXTXPg7H7zNPLTxG9ruXCRsYLBf","https://dexscreener.com/solana/4GULMPKBJLruChBZWksZzukAg1AjSCmCTMn9ny2Xpump?maker=4Beb1WA1s5EEo2b2LuXTXPg7H7zNPLTxG9ruXCRsYLBf")</f>
        <v/>
      </c>
    </row>
    <row r="59">
      <c r="A59" t="inlineStr">
        <is>
          <t>BjeWgopjp3cRYeTWEKp9gVBHt4GUiAegUrxsWWKHpump</t>
        </is>
      </c>
      <c r="B59" t="inlineStr">
        <is>
          <t>ido</t>
        </is>
      </c>
      <c r="C59" t="n">
        <v>4</v>
      </c>
      <c r="D59" t="n">
        <v>-0.016</v>
      </c>
      <c r="E59" t="n">
        <v>-1</v>
      </c>
      <c r="F59" t="n">
        <v>0.097</v>
      </c>
      <c r="G59" t="n">
        <v>0.081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HYPERLINK("https://www.defined.fi/sol/BjeWgopjp3cRYeTWEKp9gVBHt4GUiAegUrxsWWKHpump?maker=4Beb1WA1s5EEo2b2LuXTXPg7H7zNPLTxG9ruXCRsYLBf","https://www.defined.fi/sol/BjeWgopjp3cRYeTWEKp9gVBHt4GUiAegUrxsWWKHpump?maker=4Beb1WA1s5EEo2b2LuXTXPg7H7zNPLTxG9ruXCRsYLBf")</f>
        <v/>
      </c>
      <c r="M59">
        <f>HYPERLINK("https://dexscreener.com/solana/BjeWgopjp3cRYeTWEKp9gVBHt4GUiAegUrxsWWKHpump?maker=4Beb1WA1s5EEo2b2LuXTXPg7H7zNPLTxG9ruXCRsYLBf","https://dexscreener.com/solana/BjeWgopjp3cRYeTWEKp9gVBHt4GUiAegUrxsWWKHpump?maker=4Beb1WA1s5EEo2b2LuXTXPg7H7zNPLTxG9ruXCRsYLBf")</f>
        <v/>
      </c>
    </row>
    <row r="60">
      <c r="A60" t="inlineStr">
        <is>
          <t>5VvzXybL3Zdz8DaCi7QqbFh1hDP9g3gNiKoPoeqBpump</t>
        </is>
      </c>
      <c r="B60" t="inlineStr">
        <is>
          <t>$LATE</t>
        </is>
      </c>
      <c r="C60" t="n">
        <v>5</v>
      </c>
      <c r="D60" t="n">
        <v>2.44</v>
      </c>
      <c r="E60" t="n">
        <v>1.29</v>
      </c>
      <c r="F60" t="n">
        <v>1.89</v>
      </c>
      <c r="G60" t="n">
        <v>4.33</v>
      </c>
      <c r="H60" t="n">
        <v>2</v>
      </c>
      <c r="I60" t="n">
        <v>3</v>
      </c>
      <c r="J60" t="n">
        <v>-1</v>
      </c>
      <c r="K60" t="n">
        <v>-1</v>
      </c>
      <c r="L60">
        <f>HYPERLINK("https://www.defined.fi/sol/5VvzXybL3Zdz8DaCi7QqbFh1hDP9g3gNiKoPoeqBpump?maker=4Beb1WA1s5EEo2b2LuXTXPg7H7zNPLTxG9ruXCRsYLBf","https://www.defined.fi/sol/5VvzXybL3Zdz8DaCi7QqbFh1hDP9g3gNiKoPoeqBpump?maker=4Beb1WA1s5EEo2b2LuXTXPg7H7zNPLTxG9ruXCRsYLBf")</f>
        <v/>
      </c>
      <c r="M60">
        <f>HYPERLINK("https://dexscreener.com/solana/5VvzXybL3Zdz8DaCi7QqbFh1hDP9g3gNiKoPoeqBpump?maker=4Beb1WA1s5EEo2b2LuXTXPg7H7zNPLTxG9ruXCRsYLBf","https://dexscreener.com/solana/5VvzXybL3Zdz8DaCi7QqbFh1hDP9g3gNiKoPoeqBpump?maker=4Beb1WA1s5EEo2b2LuXTXPg7H7zNPLTxG9ruXCRsYLBf")</f>
        <v/>
      </c>
    </row>
    <row r="61">
      <c r="A61" t="inlineStr">
        <is>
          <t>BqJyEmXDw6oGQLzHM6MsBZjpip6BRe1MyeZJAfK8pump</t>
        </is>
      </c>
      <c r="B61" t="inlineStr">
        <is>
          <t>VOTE</t>
        </is>
      </c>
      <c r="C61" t="n">
        <v>5</v>
      </c>
      <c r="D61" t="n">
        <v>-0.211</v>
      </c>
      <c r="E61" t="n">
        <v>-0.1</v>
      </c>
      <c r="F61" t="n">
        <v>2.1</v>
      </c>
      <c r="G61" t="n">
        <v>1.89</v>
      </c>
      <c r="H61" t="n">
        <v>3</v>
      </c>
      <c r="I61" t="n">
        <v>2</v>
      </c>
      <c r="J61" t="n">
        <v>-1</v>
      </c>
      <c r="K61" t="n">
        <v>-1</v>
      </c>
      <c r="L61">
        <f>HYPERLINK("https://www.defined.fi/sol/BqJyEmXDw6oGQLzHM6MsBZjpip6BRe1MyeZJAfK8pump?maker=4Beb1WA1s5EEo2b2LuXTXPg7H7zNPLTxG9ruXCRsYLBf","https://www.defined.fi/sol/BqJyEmXDw6oGQLzHM6MsBZjpip6BRe1MyeZJAfK8pump?maker=4Beb1WA1s5EEo2b2LuXTXPg7H7zNPLTxG9ruXCRsYLBf")</f>
        <v/>
      </c>
      <c r="M61">
        <f>HYPERLINK("https://dexscreener.com/solana/BqJyEmXDw6oGQLzHM6MsBZjpip6BRe1MyeZJAfK8pump?maker=4Beb1WA1s5EEo2b2LuXTXPg7H7zNPLTxG9ruXCRsYLBf","https://dexscreener.com/solana/BqJyEmXDw6oGQLzHM6MsBZjpip6BRe1MyeZJAfK8pump?maker=4Beb1WA1s5EEo2b2LuXTXPg7H7zNPLTxG9ruXCRsYLBf")</f>
        <v/>
      </c>
    </row>
    <row r="62">
      <c r="A62" t="inlineStr">
        <is>
          <t>E2Zmd6LyiKLfqoaXoumzMShTrj4y4QhR6pE6YdMHpump</t>
        </is>
      </c>
      <c r="B62" t="inlineStr">
        <is>
          <t>GPTREDDIT</t>
        </is>
      </c>
      <c r="C62" t="n">
        <v>5</v>
      </c>
      <c r="D62" t="n">
        <v>-0.278</v>
      </c>
      <c r="E62" t="n">
        <v>-0.14</v>
      </c>
      <c r="F62" t="n">
        <v>1.94</v>
      </c>
      <c r="G62" t="n">
        <v>1.67</v>
      </c>
      <c r="H62" t="n">
        <v>2</v>
      </c>
      <c r="I62" t="n">
        <v>1</v>
      </c>
      <c r="J62" t="n">
        <v>-1</v>
      </c>
      <c r="K62" t="n">
        <v>-1</v>
      </c>
      <c r="L62">
        <f>HYPERLINK("https://www.defined.fi/sol/E2Zmd6LyiKLfqoaXoumzMShTrj4y4QhR6pE6YdMHpump?maker=4Beb1WA1s5EEo2b2LuXTXPg7H7zNPLTxG9ruXCRsYLBf","https://www.defined.fi/sol/E2Zmd6LyiKLfqoaXoumzMShTrj4y4QhR6pE6YdMHpump?maker=4Beb1WA1s5EEo2b2LuXTXPg7H7zNPLTxG9ruXCRsYLBf")</f>
        <v/>
      </c>
      <c r="M62">
        <f>HYPERLINK("https://dexscreener.com/solana/E2Zmd6LyiKLfqoaXoumzMShTrj4y4QhR6pE6YdMHpump?maker=4Beb1WA1s5EEo2b2LuXTXPg7H7zNPLTxG9ruXCRsYLBf","https://dexscreener.com/solana/E2Zmd6LyiKLfqoaXoumzMShTrj4y4QhR6pE6YdMHpump?maker=4Beb1WA1s5EEo2b2LuXTXPg7H7zNPLTxG9ruXCRsYLBf")</f>
        <v/>
      </c>
    </row>
    <row r="63">
      <c r="A63" t="inlineStr">
        <is>
          <t>Fq6nVTBaj1nzwuBuGesGeKHUiCdWRGQ1KfB5Byvppump</t>
        </is>
      </c>
      <c r="B63" t="inlineStr">
        <is>
          <t>MiraAI</t>
        </is>
      </c>
      <c r="C63" t="n">
        <v>5</v>
      </c>
      <c r="D63" t="n">
        <v>-0.05</v>
      </c>
      <c r="E63" t="n">
        <v>-1</v>
      </c>
      <c r="F63" t="n">
        <v>0.296</v>
      </c>
      <c r="G63" t="n">
        <v>0.245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HYPERLINK("https://www.defined.fi/sol/Fq6nVTBaj1nzwuBuGesGeKHUiCdWRGQ1KfB5Byvppump?maker=4Beb1WA1s5EEo2b2LuXTXPg7H7zNPLTxG9ruXCRsYLBf","https://www.defined.fi/sol/Fq6nVTBaj1nzwuBuGesGeKHUiCdWRGQ1KfB5Byvppump?maker=4Beb1WA1s5EEo2b2LuXTXPg7H7zNPLTxG9ruXCRsYLBf")</f>
        <v/>
      </c>
      <c r="M63">
        <f>HYPERLINK("https://dexscreener.com/solana/Fq6nVTBaj1nzwuBuGesGeKHUiCdWRGQ1KfB5Byvppump?maker=4Beb1WA1s5EEo2b2LuXTXPg7H7zNPLTxG9ruXCRsYLBf","https://dexscreener.com/solana/Fq6nVTBaj1nzwuBuGesGeKHUiCdWRGQ1KfB5Byvppump?maker=4Beb1WA1s5EEo2b2LuXTXPg7H7zNPLTxG9ruXCRsYLBf")</f>
        <v/>
      </c>
    </row>
    <row r="64">
      <c r="A64" t="inlineStr">
        <is>
          <t>416y6qYLb2ffmoTC4pUx2z9YtqTSsVHnG49Dg97Bpump</t>
        </is>
      </c>
      <c r="B64" t="inlineStr">
        <is>
          <t>Jnus</t>
        </is>
      </c>
      <c r="C64" t="n">
        <v>5</v>
      </c>
      <c r="D64" t="n">
        <v>-0.145</v>
      </c>
      <c r="E64" t="n">
        <v>-0.15</v>
      </c>
      <c r="F64" t="n">
        <v>0.987</v>
      </c>
      <c r="G64" t="n">
        <v>0.842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HYPERLINK("https://www.defined.fi/sol/416y6qYLb2ffmoTC4pUx2z9YtqTSsVHnG49Dg97Bpump?maker=4Beb1WA1s5EEo2b2LuXTXPg7H7zNPLTxG9ruXCRsYLBf","https://www.defined.fi/sol/416y6qYLb2ffmoTC4pUx2z9YtqTSsVHnG49Dg97Bpump?maker=4Beb1WA1s5EEo2b2LuXTXPg7H7zNPLTxG9ruXCRsYLBf")</f>
        <v/>
      </c>
      <c r="M64">
        <f>HYPERLINK("https://dexscreener.com/solana/416y6qYLb2ffmoTC4pUx2z9YtqTSsVHnG49Dg97Bpump?maker=4Beb1WA1s5EEo2b2LuXTXPg7H7zNPLTxG9ruXCRsYLBf","https://dexscreener.com/solana/416y6qYLb2ffmoTC4pUx2z9YtqTSsVHnG49Dg97Bpump?maker=4Beb1WA1s5EEo2b2LuXTXPg7H7zNPLTxG9ruXCRsYLBf")</f>
        <v/>
      </c>
    </row>
    <row r="65">
      <c r="A65" t="inlineStr">
        <is>
          <t>4s8EWwxmwFGuVxZkeHvHbZR2k1FpuUrePXFAhWKcpump</t>
        </is>
      </c>
      <c r="B65" t="inlineStr">
        <is>
          <t>MEGs</t>
        </is>
      </c>
      <c r="C65" t="n">
        <v>5</v>
      </c>
      <c r="D65" t="n">
        <v>0.006</v>
      </c>
      <c r="E65" t="n">
        <v>-1</v>
      </c>
      <c r="F65" t="n">
        <v>0.099</v>
      </c>
      <c r="G65" t="n">
        <v>0.105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HYPERLINK("https://www.defined.fi/sol/4s8EWwxmwFGuVxZkeHvHbZR2k1FpuUrePXFAhWKcpump?maker=4Beb1WA1s5EEo2b2LuXTXPg7H7zNPLTxG9ruXCRsYLBf","https://www.defined.fi/sol/4s8EWwxmwFGuVxZkeHvHbZR2k1FpuUrePXFAhWKcpump?maker=4Beb1WA1s5EEo2b2LuXTXPg7H7zNPLTxG9ruXCRsYLBf")</f>
        <v/>
      </c>
      <c r="M65">
        <f>HYPERLINK("https://dexscreener.com/solana/4s8EWwxmwFGuVxZkeHvHbZR2k1FpuUrePXFAhWKcpump?maker=4Beb1WA1s5EEo2b2LuXTXPg7H7zNPLTxG9ruXCRsYLBf","https://dexscreener.com/solana/4s8EWwxmwFGuVxZkeHvHbZR2k1FpuUrePXFAhWKcpump?maker=4Beb1WA1s5EEo2b2LuXTXPg7H7zNPLTxG9ruXCRsYLBf")</f>
        <v/>
      </c>
    </row>
    <row r="66">
      <c r="A66" t="inlineStr">
        <is>
          <t>BWFKLaEYDoMDYzZRB2bYLPhMJTycD9voNihvSL34pump</t>
        </is>
      </c>
      <c r="B66" t="inlineStr">
        <is>
          <t>RUFF</t>
        </is>
      </c>
      <c r="C66" t="n">
        <v>5</v>
      </c>
      <c r="D66" t="n">
        <v>0.395</v>
      </c>
      <c r="E66" t="n">
        <v>0.16</v>
      </c>
      <c r="F66" t="n">
        <v>2.43</v>
      </c>
      <c r="G66" t="n">
        <v>2.83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HYPERLINK("https://www.defined.fi/sol/BWFKLaEYDoMDYzZRB2bYLPhMJTycD9voNihvSL34pump?maker=4Beb1WA1s5EEo2b2LuXTXPg7H7zNPLTxG9ruXCRsYLBf","https://www.defined.fi/sol/BWFKLaEYDoMDYzZRB2bYLPhMJTycD9voNihvSL34pump?maker=4Beb1WA1s5EEo2b2LuXTXPg7H7zNPLTxG9ruXCRsYLBf")</f>
        <v/>
      </c>
      <c r="M66">
        <f>HYPERLINK("https://dexscreener.com/solana/BWFKLaEYDoMDYzZRB2bYLPhMJTycD9voNihvSL34pump?maker=4Beb1WA1s5EEo2b2LuXTXPg7H7zNPLTxG9ruXCRsYLBf","https://dexscreener.com/solana/BWFKLaEYDoMDYzZRB2bYLPhMJTycD9voNihvSL34pump?maker=4Beb1WA1s5EEo2b2LuXTXPg7H7zNPLTxG9ruXCRsYLBf")</f>
        <v/>
      </c>
    </row>
    <row r="67">
      <c r="A67" t="inlineStr">
        <is>
          <t>28tVhteKZkzzWjrdHGXzxfm4SQkhrDrjLur9TYCDVULE</t>
        </is>
      </c>
      <c r="B67" t="inlineStr">
        <is>
          <t>BUU</t>
        </is>
      </c>
      <c r="C67" t="n">
        <v>5</v>
      </c>
      <c r="D67" t="n">
        <v>-0.08500000000000001</v>
      </c>
      <c r="E67" t="n">
        <v>-0.01</v>
      </c>
      <c r="F67" t="n">
        <v>8.619999999999999</v>
      </c>
      <c r="G67" t="n">
        <v>8.529999999999999</v>
      </c>
      <c r="H67" t="n">
        <v>4</v>
      </c>
      <c r="I67" t="n">
        <v>5</v>
      </c>
      <c r="J67" t="n">
        <v>-1</v>
      </c>
      <c r="K67" t="n">
        <v>-1</v>
      </c>
      <c r="L67">
        <f>HYPERLINK("https://www.defined.fi/sol/28tVhteKZkzzWjrdHGXzxfm4SQkhrDrjLur9TYCDVULE?maker=4Beb1WA1s5EEo2b2LuXTXPg7H7zNPLTxG9ruXCRsYLBf","https://www.defined.fi/sol/28tVhteKZkzzWjrdHGXzxfm4SQkhrDrjLur9TYCDVULE?maker=4Beb1WA1s5EEo2b2LuXTXPg7H7zNPLTxG9ruXCRsYLBf")</f>
        <v/>
      </c>
      <c r="M67">
        <f>HYPERLINK("https://dexscreener.com/solana/28tVhteKZkzzWjrdHGXzxfm4SQkhrDrjLur9TYCDVULE?maker=4Beb1WA1s5EEo2b2LuXTXPg7H7zNPLTxG9ruXCRsYLBf","https://dexscreener.com/solana/28tVhteKZkzzWjrdHGXzxfm4SQkhrDrjLur9TYCDVULE?maker=4Beb1WA1s5EEo2b2LuXTXPg7H7zNPLTxG9ruXCRsYLBf")</f>
        <v/>
      </c>
    </row>
    <row r="68">
      <c r="A68" t="inlineStr">
        <is>
          <t>FskzSqy7Pi1f3nWorr4WhhQboxzyv8fv6Q2e8xyDpump</t>
        </is>
      </c>
      <c r="B68" t="inlineStr">
        <is>
          <t>morud</t>
        </is>
      </c>
      <c r="C68" t="n">
        <v>6</v>
      </c>
      <c r="D68" t="n">
        <v>0.028</v>
      </c>
      <c r="E68" t="n">
        <v>0.01</v>
      </c>
      <c r="F68" t="n">
        <v>2.73</v>
      </c>
      <c r="G68" t="n">
        <v>2.76</v>
      </c>
      <c r="H68" t="n">
        <v>2</v>
      </c>
      <c r="I68" t="n">
        <v>2</v>
      </c>
      <c r="J68" t="n">
        <v>-1</v>
      </c>
      <c r="K68" t="n">
        <v>-1</v>
      </c>
      <c r="L68">
        <f>HYPERLINK("https://www.defined.fi/sol/FskzSqy7Pi1f3nWorr4WhhQboxzyv8fv6Q2e8xyDpump?maker=4Beb1WA1s5EEo2b2LuXTXPg7H7zNPLTxG9ruXCRsYLBf","https://www.defined.fi/sol/FskzSqy7Pi1f3nWorr4WhhQboxzyv8fv6Q2e8xyDpump?maker=4Beb1WA1s5EEo2b2LuXTXPg7H7zNPLTxG9ruXCRsYLBf")</f>
        <v/>
      </c>
      <c r="M68">
        <f>HYPERLINK("https://dexscreener.com/solana/FskzSqy7Pi1f3nWorr4WhhQboxzyv8fv6Q2e8xyDpump?maker=4Beb1WA1s5EEo2b2LuXTXPg7H7zNPLTxG9ruXCRsYLBf","https://dexscreener.com/solana/FskzSqy7Pi1f3nWorr4WhhQboxzyv8fv6Q2e8xyDpump?maker=4Beb1WA1s5EEo2b2LuXTXPg7H7zNPLTxG9ruXCRsYLBf")</f>
        <v/>
      </c>
    </row>
    <row r="69">
      <c r="A69" t="inlineStr">
        <is>
          <t>9JhFqCA21MoAXs2PTaeqNQp2XngPn1PgYr2rsEVCpump</t>
        </is>
      </c>
      <c r="B69" t="inlineStr">
        <is>
          <t>OPUS</t>
        </is>
      </c>
      <c r="C69" t="n">
        <v>6</v>
      </c>
      <c r="D69" t="n">
        <v>-0.17</v>
      </c>
      <c r="E69" t="n">
        <v>-0.06</v>
      </c>
      <c r="F69" t="n">
        <v>2.75</v>
      </c>
      <c r="G69" t="n">
        <v>2.58</v>
      </c>
      <c r="H69" t="n">
        <v>3</v>
      </c>
      <c r="I69" t="n">
        <v>2</v>
      </c>
      <c r="J69" t="n">
        <v>-1</v>
      </c>
      <c r="K69" t="n">
        <v>-1</v>
      </c>
      <c r="L69">
        <f>HYPERLINK("https://www.defined.fi/sol/9JhFqCA21MoAXs2PTaeqNQp2XngPn1PgYr2rsEVCpump?maker=4Beb1WA1s5EEo2b2LuXTXPg7H7zNPLTxG9ruXCRsYLBf","https://www.defined.fi/sol/9JhFqCA21MoAXs2PTaeqNQp2XngPn1PgYr2rsEVCpump?maker=4Beb1WA1s5EEo2b2LuXTXPg7H7zNPLTxG9ruXCRsYLBf")</f>
        <v/>
      </c>
      <c r="M69">
        <f>HYPERLINK("https://dexscreener.com/solana/9JhFqCA21MoAXs2PTaeqNQp2XngPn1PgYr2rsEVCpump?maker=4Beb1WA1s5EEo2b2LuXTXPg7H7zNPLTxG9ruXCRsYLBf","https://dexscreener.com/solana/9JhFqCA21MoAXs2PTaeqNQp2XngPn1PgYr2rsEVCpump?maker=4Beb1WA1s5EEo2b2LuXTXPg7H7zNPLTxG9ruXCRsYLBf")</f>
        <v/>
      </c>
    </row>
    <row r="70">
      <c r="A70" t="inlineStr">
        <is>
          <t>GkPYe2h8CyUgrGZCpPuzQmKRu7exYU6xD5TY5widpump</t>
        </is>
      </c>
      <c r="B70" t="inlineStr">
        <is>
          <t>unknown_GkPY</t>
        </is>
      </c>
      <c r="C70" t="n">
        <v>6</v>
      </c>
      <c r="D70" t="n">
        <v>0.004</v>
      </c>
      <c r="E70" t="n">
        <v>-1</v>
      </c>
      <c r="F70" t="n">
        <v>0.092</v>
      </c>
      <c r="G70" t="n">
        <v>0.096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HYPERLINK("https://www.defined.fi/sol/GkPYe2h8CyUgrGZCpPuzQmKRu7exYU6xD5TY5widpump?maker=4Beb1WA1s5EEo2b2LuXTXPg7H7zNPLTxG9ruXCRsYLBf","https://www.defined.fi/sol/GkPYe2h8CyUgrGZCpPuzQmKRu7exYU6xD5TY5widpump?maker=4Beb1WA1s5EEo2b2LuXTXPg7H7zNPLTxG9ruXCRsYLBf")</f>
        <v/>
      </c>
      <c r="M70">
        <f>HYPERLINK("https://dexscreener.com/solana/GkPYe2h8CyUgrGZCpPuzQmKRu7exYU6xD5TY5widpump?maker=4Beb1WA1s5EEo2b2LuXTXPg7H7zNPLTxG9ruXCRsYLBf","https://dexscreener.com/solana/GkPYe2h8CyUgrGZCpPuzQmKRu7exYU6xD5TY5widpump?maker=4Beb1WA1s5EEo2b2LuXTXPg7H7zNPLTxG9ruXCRsYLBf")</f>
        <v/>
      </c>
    </row>
    <row r="71">
      <c r="A71" t="inlineStr">
        <is>
          <t>5BcypcSTzVSJNjHJLahngfkY6Ktp7JQVuoA9N7Xrpump</t>
        </is>
      </c>
      <c r="B71" t="inlineStr">
        <is>
          <t>SOL6900</t>
        </is>
      </c>
      <c r="C71" t="n">
        <v>7</v>
      </c>
      <c r="D71" t="n">
        <v>0.547</v>
      </c>
      <c r="E71" t="n">
        <v>0.24</v>
      </c>
      <c r="F71" t="n">
        <v>2.31</v>
      </c>
      <c r="G71" t="n">
        <v>2.85</v>
      </c>
      <c r="H71" t="n">
        <v>2</v>
      </c>
      <c r="I71" t="n">
        <v>3</v>
      </c>
      <c r="J71" t="n">
        <v>-1</v>
      </c>
      <c r="K71" t="n">
        <v>-1</v>
      </c>
      <c r="L71">
        <f>HYPERLINK("https://www.defined.fi/sol/5BcypcSTzVSJNjHJLahngfkY6Ktp7JQVuoA9N7Xrpump?maker=4Beb1WA1s5EEo2b2LuXTXPg7H7zNPLTxG9ruXCRsYLBf","https://www.defined.fi/sol/5BcypcSTzVSJNjHJLahngfkY6Ktp7JQVuoA9N7Xrpump?maker=4Beb1WA1s5EEo2b2LuXTXPg7H7zNPLTxG9ruXCRsYLBf")</f>
        <v/>
      </c>
      <c r="M71">
        <f>HYPERLINK("https://dexscreener.com/solana/5BcypcSTzVSJNjHJLahngfkY6Ktp7JQVuoA9N7Xrpump?maker=4Beb1WA1s5EEo2b2LuXTXPg7H7zNPLTxG9ruXCRsYLBf","https://dexscreener.com/solana/5BcypcSTzVSJNjHJLahngfkY6Ktp7JQVuoA9N7Xrpump?maker=4Beb1WA1s5EEo2b2LuXTXPg7H7zNPLTxG9ruXCRsYLBf")</f>
        <v/>
      </c>
    </row>
    <row r="72">
      <c r="A72" t="inlineStr">
        <is>
          <t>8Hfnj6ZtSMEVnkyGitMz728LsAZ4oMPbCiENHWsapump</t>
        </is>
      </c>
      <c r="B72" t="inlineStr">
        <is>
          <t>BLY</t>
        </is>
      </c>
      <c r="C72" t="n">
        <v>7</v>
      </c>
      <c r="D72" t="n">
        <v>0.179</v>
      </c>
      <c r="E72" t="n">
        <v>-1</v>
      </c>
      <c r="F72" t="n">
        <v>0.921</v>
      </c>
      <c r="G72" t="n">
        <v>1.1</v>
      </c>
      <c r="H72" t="n">
        <v>1</v>
      </c>
      <c r="I72" t="n">
        <v>2</v>
      </c>
      <c r="J72" t="n">
        <v>-1</v>
      </c>
      <c r="K72" t="n">
        <v>-1</v>
      </c>
      <c r="L72">
        <f>HYPERLINK("https://www.defined.fi/sol/8Hfnj6ZtSMEVnkyGitMz728LsAZ4oMPbCiENHWsapump?maker=4Beb1WA1s5EEo2b2LuXTXPg7H7zNPLTxG9ruXCRsYLBf","https://www.defined.fi/sol/8Hfnj6ZtSMEVnkyGitMz728LsAZ4oMPbCiENHWsapump?maker=4Beb1WA1s5EEo2b2LuXTXPg7H7zNPLTxG9ruXCRsYLBf")</f>
        <v/>
      </c>
      <c r="M72">
        <f>HYPERLINK("https://dexscreener.com/solana/8Hfnj6ZtSMEVnkyGitMz728LsAZ4oMPbCiENHWsapump?maker=4Beb1WA1s5EEo2b2LuXTXPg7H7zNPLTxG9ruXCRsYLBf","https://dexscreener.com/solana/8Hfnj6ZtSMEVnkyGitMz728LsAZ4oMPbCiENHWsapump?maker=4Beb1WA1s5EEo2b2LuXTXPg7H7zNPLTxG9ruXCRsYLBf")</f>
        <v/>
      </c>
    </row>
    <row r="73">
      <c r="A73" t="inlineStr">
        <is>
          <t>AnLQDZ8jAuFCohsPWisgWqkfkG5iw7zUfBC7imrdpump</t>
        </is>
      </c>
      <c r="B73" t="inlineStr">
        <is>
          <t>Orbdog</t>
        </is>
      </c>
      <c r="C73" t="n">
        <v>8</v>
      </c>
      <c r="D73" t="n">
        <v>-1.99</v>
      </c>
      <c r="E73" t="n">
        <v>-0.44</v>
      </c>
      <c r="F73" t="n">
        <v>4.56</v>
      </c>
      <c r="G73" t="n">
        <v>2.57</v>
      </c>
      <c r="H73" t="n">
        <v>3</v>
      </c>
      <c r="I73" t="n">
        <v>1</v>
      </c>
      <c r="J73" t="n">
        <v>-1</v>
      </c>
      <c r="K73" t="n">
        <v>-1</v>
      </c>
      <c r="L73">
        <f>HYPERLINK("https://www.defined.fi/sol/AnLQDZ8jAuFCohsPWisgWqkfkG5iw7zUfBC7imrdpump?maker=4Beb1WA1s5EEo2b2LuXTXPg7H7zNPLTxG9ruXCRsYLBf","https://www.defined.fi/sol/AnLQDZ8jAuFCohsPWisgWqkfkG5iw7zUfBC7imrdpump?maker=4Beb1WA1s5EEo2b2LuXTXPg7H7zNPLTxG9ruXCRsYLBf")</f>
        <v/>
      </c>
      <c r="M73">
        <f>HYPERLINK("https://dexscreener.com/solana/AnLQDZ8jAuFCohsPWisgWqkfkG5iw7zUfBC7imrdpump?maker=4Beb1WA1s5EEo2b2LuXTXPg7H7zNPLTxG9ruXCRsYLBf","https://dexscreener.com/solana/AnLQDZ8jAuFCohsPWisgWqkfkG5iw7zUfBC7imrdpump?maker=4Beb1WA1s5EEo2b2LuXTXPg7H7zNPLTxG9ruXCRsYLBf")</f>
        <v/>
      </c>
    </row>
    <row r="74">
      <c r="A74" t="inlineStr">
        <is>
          <t>GWqw6w8n7e1qBWJ1PtgscenzpA4KHaK2qEAEihPUpump</t>
        </is>
      </c>
      <c r="B74" t="inlineStr">
        <is>
          <t>GRIMACE</t>
        </is>
      </c>
      <c r="C74" t="n">
        <v>8</v>
      </c>
      <c r="D74" t="n">
        <v>-0.017</v>
      </c>
      <c r="E74" t="n">
        <v>-0.19</v>
      </c>
      <c r="F74" t="n">
        <v>0.09</v>
      </c>
      <c r="G74" t="n">
        <v>0.073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HYPERLINK("https://www.defined.fi/sol/GWqw6w8n7e1qBWJ1PtgscenzpA4KHaK2qEAEihPUpump?maker=4Beb1WA1s5EEo2b2LuXTXPg7H7zNPLTxG9ruXCRsYLBf","https://www.defined.fi/sol/GWqw6w8n7e1qBWJ1PtgscenzpA4KHaK2qEAEihPUpump?maker=4Beb1WA1s5EEo2b2LuXTXPg7H7zNPLTxG9ruXCRsYLBf")</f>
        <v/>
      </c>
      <c r="M74">
        <f>HYPERLINK("https://dexscreener.com/solana/GWqw6w8n7e1qBWJ1PtgscenzpA4KHaK2qEAEihPUpump?maker=4Beb1WA1s5EEo2b2LuXTXPg7H7zNPLTxG9ruXCRsYLBf","https://dexscreener.com/solana/GWqw6w8n7e1qBWJ1PtgscenzpA4KHaK2qEAEihPUpump?maker=4Beb1WA1s5EEo2b2LuXTXPg7H7zNPLTxG9ruXCRsYLBf")</f>
        <v/>
      </c>
    </row>
    <row r="75">
      <c r="A75" t="inlineStr">
        <is>
          <t>ADs4L89si8kS1CRwiWtvGJYGLfx2x4PSRrRGgubapump</t>
        </is>
      </c>
      <c r="B75" t="inlineStr">
        <is>
          <t>MADENG</t>
        </is>
      </c>
      <c r="C75" t="n">
        <v>8</v>
      </c>
      <c r="D75" t="n">
        <v>-0.629</v>
      </c>
      <c r="E75" t="n">
        <v>-0.7</v>
      </c>
      <c r="F75" t="n">
        <v>0.903</v>
      </c>
      <c r="G75" t="n">
        <v>0.274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HYPERLINK("https://www.defined.fi/sol/ADs4L89si8kS1CRwiWtvGJYGLfx2x4PSRrRGgubapump?maker=4Beb1WA1s5EEo2b2LuXTXPg7H7zNPLTxG9ruXCRsYLBf","https://www.defined.fi/sol/ADs4L89si8kS1CRwiWtvGJYGLfx2x4PSRrRGgubapump?maker=4Beb1WA1s5EEo2b2LuXTXPg7H7zNPLTxG9ruXCRsYLBf")</f>
        <v/>
      </c>
      <c r="M75">
        <f>HYPERLINK("https://dexscreener.com/solana/ADs4L89si8kS1CRwiWtvGJYGLfx2x4PSRrRGgubapump?maker=4Beb1WA1s5EEo2b2LuXTXPg7H7zNPLTxG9ruXCRsYLBf","https://dexscreener.com/solana/ADs4L89si8kS1CRwiWtvGJYGLfx2x4PSRrRGgubapump?maker=4Beb1WA1s5EEo2b2LuXTXPg7H7zNPLTxG9ruXCRsYLBf")</f>
        <v/>
      </c>
    </row>
    <row r="76">
      <c r="A76" t="inlineStr">
        <is>
          <t>DtZ76T7gnKpEZ6hF7ED9kwKSzod2RWutdvGWXNZspump</t>
        </is>
      </c>
      <c r="B76" t="inlineStr">
        <is>
          <t>liarsBar</t>
        </is>
      </c>
      <c r="C76" t="n">
        <v>8</v>
      </c>
      <c r="D76" t="n">
        <v>0</v>
      </c>
      <c r="E76" t="n">
        <v>-1</v>
      </c>
      <c r="F76" t="n">
        <v>0.451</v>
      </c>
      <c r="G76" t="n">
        <v>0.452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HYPERLINK("https://www.defined.fi/sol/DtZ76T7gnKpEZ6hF7ED9kwKSzod2RWutdvGWXNZspump?maker=4Beb1WA1s5EEo2b2LuXTXPg7H7zNPLTxG9ruXCRsYLBf","https://www.defined.fi/sol/DtZ76T7gnKpEZ6hF7ED9kwKSzod2RWutdvGWXNZspump?maker=4Beb1WA1s5EEo2b2LuXTXPg7H7zNPLTxG9ruXCRsYLBf")</f>
        <v/>
      </c>
      <c r="M76">
        <f>HYPERLINK("https://dexscreener.com/solana/DtZ76T7gnKpEZ6hF7ED9kwKSzod2RWutdvGWXNZspump?maker=4Beb1WA1s5EEo2b2LuXTXPg7H7zNPLTxG9ruXCRsYLBf","https://dexscreener.com/solana/DtZ76T7gnKpEZ6hF7ED9kwKSzod2RWutdvGWXNZspump?maker=4Beb1WA1s5EEo2b2LuXTXPg7H7zNPLTxG9ruXCRsYLBf")</f>
        <v/>
      </c>
    </row>
    <row r="77">
      <c r="A77" t="inlineStr">
        <is>
          <t>9SJxiJQJ65uQuaVcgn5YJRKtpMARo1dWHBj8hi9Ypump</t>
        </is>
      </c>
      <c r="B77" t="inlineStr">
        <is>
          <t>Stag</t>
        </is>
      </c>
      <c r="C77" t="n">
        <v>8</v>
      </c>
      <c r="D77" t="n">
        <v>-0.274</v>
      </c>
      <c r="E77" t="n">
        <v>-0.31</v>
      </c>
      <c r="F77" t="n">
        <v>0.889</v>
      </c>
      <c r="G77" t="n">
        <v>0.615</v>
      </c>
      <c r="H77" t="n">
        <v>5</v>
      </c>
      <c r="I77" t="n">
        <v>1</v>
      </c>
      <c r="J77" t="n">
        <v>-1</v>
      </c>
      <c r="K77" t="n">
        <v>-1</v>
      </c>
      <c r="L77">
        <f>HYPERLINK("https://www.defined.fi/sol/9SJxiJQJ65uQuaVcgn5YJRKtpMARo1dWHBj8hi9Ypump?maker=4Beb1WA1s5EEo2b2LuXTXPg7H7zNPLTxG9ruXCRsYLBf","https://www.defined.fi/sol/9SJxiJQJ65uQuaVcgn5YJRKtpMARo1dWHBj8hi9Ypump?maker=4Beb1WA1s5EEo2b2LuXTXPg7H7zNPLTxG9ruXCRsYLBf")</f>
        <v/>
      </c>
      <c r="M77">
        <f>HYPERLINK("https://dexscreener.com/solana/9SJxiJQJ65uQuaVcgn5YJRKtpMARo1dWHBj8hi9Ypump?maker=4Beb1WA1s5EEo2b2LuXTXPg7H7zNPLTxG9ruXCRsYLBf","https://dexscreener.com/solana/9SJxiJQJ65uQuaVcgn5YJRKtpMARo1dWHBj8hi9Ypump?maker=4Beb1WA1s5EEo2b2LuXTXPg7H7zNPLTxG9ruXCRsYLBf")</f>
        <v/>
      </c>
    </row>
    <row r="78">
      <c r="A78" t="inlineStr">
        <is>
          <t>5hHuoos5sbjeAuySu3JRmtxN2Ng5BsjNCbNH7dwHpump</t>
        </is>
      </c>
      <c r="B78" t="inlineStr">
        <is>
          <t>kundalini</t>
        </is>
      </c>
      <c r="C78" t="n">
        <v>8</v>
      </c>
      <c r="D78" t="n">
        <v>0.003</v>
      </c>
      <c r="E78" t="n">
        <v>0.02</v>
      </c>
      <c r="F78" t="n">
        <v>0.187</v>
      </c>
      <c r="G78" t="n">
        <v>0.19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HYPERLINK("https://www.defined.fi/sol/5hHuoos5sbjeAuySu3JRmtxN2Ng5BsjNCbNH7dwHpump?maker=4Beb1WA1s5EEo2b2LuXTXPg7H7zNPLTxG9ruXCRsYLBf","https://www.defined.fi/sol/5hHuoos5sbjeAuySu3JRmtxN2Ng5BsjNCbNH7dwHpump?maker=4Beb1WA1s5EEo2b2LuXTXPg7H7zNPLTxG9ruXCRsYLBf")</f>
        <v/>
      </c>
      <c r="M78">
        <f>HYPERLINK("https://dexscreener.com/solana/5hHuoos5sbjeAuySu3JRmtxN2Ng5BsjNCbNH7dwHpump?maker=4Beb1WA1s5EEo2b2LuXTXPg7H7zNPLTxG9ruXCRsYLBf","https://dexscreener.com/solana/5hHuoos5sbjeAuySu3JRmtxN2Ng5BsjNCbNH7dwHpump?maker=4Beb1WA1s5EEo2b2LuXTXPg7H7zNPLTxG9ruXCRsYLBf")</f>
        <v/>
      </c>
    </row>
    <row r="79">
      <c r="A79" t="inlineStr">
        <is>
          <t>DMF7dX8Qg6HknTuh7xD64daPLDShJMM5aZd8oLHepump</t>
        </is>
      </c>
      <c r="B79" t="inlineStr">
        <is>
          <t>MAXCAT</t>
        </is>
      </c>
      <c r="C79" t="n">
        <v>8</v>
      </c>
      <c r="D79" t="n">
        <v>0.003</v>
      </c>
      <c r="E79" t="n">
        <v>0.01</v>
      </c>
      <c r="F79" t="n">
        <v>0.625</v>
      </c>
      <c r="G79" t="n">
        <v>0.628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HYPERLINK("https://www.defined.fi/sol/DMF7dX8Qg6HknTuh7xD64daPLDShJMM5aZd8oLHepump?maker=4Beb1WA1s5EEo2b2LuXTXPg7H7zNPLTxG9ruXCRsYLBf","https://www.defined.fi/sol/DMF7dX8Qg6HknTuh7xD64daPLDShJMM5aZd8oLHepump?maker=4Beb1WA1s5EEo2b2LuXTXPg7H7zNPLTxG9ruXCRsYLBf")</f>
        <v/>
      </c>
      <c r="M79">
        <f>HYPERLINK("https://dexscreener.com/solana/DMF7dX8Qg6HknTuh7xD64daPLDShJMM5aZd8oLHepump?maker=4Beb1WA1s5EEo2b2LuXTXPg7H7zNPLTxG9ruXCRsYLBf","https://dexscreener.com/solana/DMF7dX8Qg6HknTuh7xD64daPLDShJMM5aZd8oLHepump?maker=4Beb1WA1s5EEo2b2LuXTXPg7H7zNPLTxG9ruXCRsYLBf")</f>
        <v/>
      </c>
    </row>
    <row r="80">
      <c r="A80" t="inlineStr">
        <is>
          <t>6XYXpmCNnRQaZcKid92LfgADj3zWq3ukZ9Ks9aKpump</t>
        </is>
      </c>
      <c r="B80" t="inlineStr">
        <is>
          <t>Robovan</t>
        </is>
      </c>
      <c r="C80" t="n">
        <v>9</v>
      </c>
      <c r="D80" t="n">
        <v>0.998</v>
      </c>
      <c r="E80" t="n">
        <v>1.61</v>
      </c>
      <c r="F80" t="n">
        <v>0.619</v>
      </c>
      <c r="G80" t="n">
        <v>1.62</v>
      </c>
      <c r="H80" t="n">
        <v>3</v>
      </c>
      <c r="I80" t="n">
        <v>9</v>
      </c>
      <c r="J80" t="n">
        <v>-1</v>
      </c>
      <c r="K80" t="n">
        <v>-1</v>
      </c>
      <c r="L80">
        <f>HYPERLINK("https://www.defined.fi/sol/6XYXpmCNnRQaZcKid92LfgADj3zWq3ukZ9Ks9aKpump?maker=4Beb1WA1s5EEo2b2LuXTXPg7H7zNPLTxG9ruXCRsYLBf","https://www.defined.fi/sol/6XYXpmCNnRQaZcKid92LfgADj3zWq3ukZ9Ks9aKpump?maker=4Beb1WA1s5EEo2b2LuXTXPg7H7zNPLTxG9ruXCRsYLBf")</f>
        <v/>
      </c>
      <c r="M80">
        <f>HYPERLINK("https://dexscreener.com/solana/6XYXpmCNnRQaZcKid92LfgADj3zWq3ukZ9Ks9aKpump?maker=4Beb1WA1s5EEo2b2LuXTXPg7H7zNPLTxG9ruXCRsYLBf","https://dexscreener.com/solana/6XYXpmCNnRQaZcKid92LfgADj3zWq3ukZ9Ks9aKpump?maker=4Beb1WA1s5EEo2b2LuXTXPg7H7zNPLTxG9ruXCRsYLBf")</f>
        <v/>
      </c>
    </row>
    <row r="81">
      <c r="A81" t="inlineStr">
        <is>
          <t>Bu1s89GMKfW4ZozoxRuzaP8fbcnNc7jDTmbrrziZpump</t>
        </is>
      </c>
      <c r="B81" t="inlineStr">
        <is>
          <t>RAHEIR</t>
        </is>
      </c>
      <c r="C81" t="n">
        <v>9</v>
      </c>
      <c r="D81" t="n">
        <v>0.061</v>
      </c>
      <c r="E81" t="n">
        <v>0.6899999999999999</v>
      </c>
      <c r="F81" t="n">
        <v>0.08699999999999999</v>
      </c>
      <c r="G81" t="n">
        <v>0.148</v>
      </c>
      <c r="H81" t="n">
        <v>1</v>
      </c>
      <c r="I81" t="n">
        <v>2</v>
      </c>
      <c r="J81" t="n">
        <v>-1</v>
      </c>
      <c r="K81" t="n">
        <v>-1</v>
      </c>
      <c r="L81">
        <f>HYPERLINK("https://www.defined.fi/sol/Bu1s89GMKfW4ZozoxRuzaP8fbcnNc7jDTmbrrziZpump?maker=4Beb1WA1s5EEo2b2LuXTXPg7H7zNPLTxG9ruXCRsYLBf","https://www.defined.fi/sol/Bu1s89GMKfW4ZozoxRuzaP8fbcnNc7jDTmbrrziZpump?maker=4Beb1WA1s5EEo2b2LuXTXPg7H7zNPLTxG9ruXCRsYLBf")</f>
        <v/>
      </c>
      <c r="M81">
        <f>HYPERLINK("https://dexscreener.com/solana/Bu1s89GMKfW4ZozoxRuzaP8fbcnNc7jDTmbrrziZpump?maker=4Beb1WA1s5EEo2b2LuXTXPg7H7zNPLTxG9ruXCRsYLBf","https://dexscreener.com/solana/Bu1s89GMKfW4ZozoxRuzaP8fbcnNc7jDTmbrrziZpump?maker=4Beb1WA1s5EEo2b2LuXTXPg7H7zNPLTxG9ruXCRsYLBf")</f>
        <v/>
      </c>
    </row>
    <row r="82">
      <c r="A82" t="inlineStr">
        <is>
          <t>BqEaZCbskcuhGdiUWp8zCr9usB2yxHP5ZcumZNi5pump</t>
        </is>
      </c>
      <c r="B82" t="inlineStr">
        <is>
          <t>GRAZER</t>
        </is>
      </c>
      <c r="C82" t="n">
        <v>9</v>
      </c>
      <c r="D82" t="n">
        <v>0.077</v>
      </c>
      <c r="E82" t="n">
        <v>0.11</v>
      </c>
      <c r="F82" t="n">
        <v>0.705</v>
      </c>
      <c r="G82" t="n">
        <v>0.782</v>
      </c>
      <c r="H82" t="n">
        <v>2</v>
      </c>
      <c r="I82" t="n">
        <v>2</v>
      </c>
      <c r="J82" t="n">
        <v>-1</v>
      </c>
      <c r="K82" t="n">
        <v>-1</v>
      </c>
      <c r="L82">
        <f>HYPERLINK("https://www.defined.fi/sol/BqEaZCbskcuhGdiUWp8zCr9usB2yxHP5ZcumZNi5pump?maker=4Beb1WA1s5EEo2b2LuXTXPg7H7zNPLTxG9ruXCRsYLBf","https://www.defined.fi/sol/BqEaZCbskcuhGdiUWp8zCr9usB2yxHP5ZcumZNi5pump?maker=4Beb1WA1s5EEo2b2LuXTXPg7H7zNPLTxG9ruXCRsYLBf")</f>
        <v/>
      </c>
      <c r="M82">
        <f>HYPERLINK("https://dexscreener.com/solana/BqEaZCbskcuhGdiUWp8zCr9usB2yxHP5ZcumZNi5pump?maker=4Beb1WA1s5EEo2b2LuXTXPg7H7zNPLTxG9ruXCRsYLBf","https://dexscreener.com/solana/BqEaZCbskcuhGdiUWp8zCr9usB2yxHP5ZcumZNi5pump?maker=4Beb1WA1s5EEo2b2LuXTXPg7H7zNPLTxG9ruXCRsYLBf")</f>
        <v/>
      </c>
    </row>
    <row r="83">
      <c r="A83" t="inlineStr">
        <is>
          <t>DEszvtNxanyrQiRMnYN3hTA3S6X3pTjzrQMte38npump</t>
        </is>
      </c>
      <c r="B83" t="inlineStr">
        <is>
          <t>DAN</t>
        </is>
      </c>
      <c r="C83" t="n">
        <v>10</v>
      </c>
      <c r="D83" t="n">
        <v>-0.08799999999999999</v>
      </c>
      <c r="E83" t="n">
        <v>-0.1</v>
      </c>
      <c r="F83" t="n">
        <v>0.88</v>
      </c>
      <c r="G83" t="n">
        <v>0.792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HYPERLINK("https://www.defined.fi/sol/DEszvtNxanyrQiRMnYN3hTA3S6X3pTjzrQMte38npump?maker=4Beb1WA1s5EEo2b2LuXTXPg7H7zNPLTxG9ruXCRsYLBf","https://www.defined.fi/sol/DEszvtNxanyrQiRMnYN3hTA3S6X3pTjzrQMte38npump?maker=4Beb1WA1s5EEo2b2LuXTXPg7H7zNPLTxG9ruXCRsYLBf")</f>
        <v/>
      </c>
      <c r="M83">
        <f>HYPERLINK("https://dexscreener.com/solana/DEszvtNxanyrQiRMnYN3hTA3S6X3pTjzrQMte38npump?maker=4Beb1WA1s5EEo2b2LuXTXPg7H7zNPLTxG9ruXCRsYLBf","https://dexscreener.com/solana/DEszvtNxanyrQiRMnYN3hTA3S6X3pTjzrQMte38npump?maker=4Beb1WA1s5EEo2b2LuXTXPg7H7zNPLTxG9ruXCRsYLBf")</f>
        <v/>
      </c>
    </row>
    <row r="84">
      <c r="A84" t="inlineStr">
        <is>
          <t>6tVZVjcppH2BZ9Xj5yFU1Zt34m2rYcyDqqpSeMDZpump</t>
        </is>
      </c>
      <c r="B84" t="inlineStr">
        <is>
          <t>miharu</t>
        </is>
      </c>
      <c r="C84" t="n">
        <v>10</v>
      </c>
      <c r="D84" t="n">
        <v>0.545</v>
      </c>
      <c r="E84" t="n">
        <v>0.1</v>
      </c>
      <c r="F84" t="n">
        <v>5.66</v>
      </c>
      <c r="G84" t="n">
        <v>6.21</v>
      </c>
      <c r="H84" t="n">
        <v>3</v>
      </c>
      <c r="I84" t="n">
        <v>2</v>
      </c>
      <c r="J84" t="n">
        <v>-1</v>
      </c>
      <c r="K84" t="n">
        <v>-1</v>
      </c>
      <c r="L84">
        <f>HYPERLINK("https://www.defined.fi/sol/6tVZVjcppH2BZ9Xj5yFU1Zt34m2rYcyDqqpSeMDZpump?maker=4Beb1WA1s5EEo2b2LuXTXPg7H7zNPLTxG9ruXCRsYLBf","https://www.defined.fi/sol/6tVZVjcppH2BZ9Xj5yFU1Zt34m2rYcyDqqpSeMDZpump?maker=4Beb1WA1s5EEo2b2LuXTXPg7H7zNPLTxG9ruXCRsYLBf")</f>
        <v/>
      </c>
      <c r="M84">
        <f>HYPERLINK("https://dexscreener.com/solana/6tVZVjcppH2BZ9Xj5yFU1Zt34m2rYcyDqqpSeMDZpump?maker=4Beb1WA1s5EEo2b2LuXTXPg7H7zNPLTxG9ruXCRsYLBf","https://dexscreener.com/solana/6tVZVjcppH2BZ9Xj5yFU1Zt34m2rYcyDqqpSeMDZpump?maker=4Beb1WA1s5EEo2b2LuXTXPg7H7zNPLTxG9ruXCRsYLBf")</f>
        <v/>
      </c>
    </row>
    <row r="85">
      <c r="A85" t="inlineStr">
        <is>
          <t>BHWHPFjYE5J73vMLJoC4yQqERjxwbcE7eUHQSyQ6pump</t>
        </is>
      </c>
      <c r="B85" t="inlineStr">
        <is>
          <t>TaoTao</t>
        </is>
      </c>
      <c r="C85" t="n">
        <v>10</v>
      </c>
      <c r="D85" t="n">
        <v>-0.005</v>
      </c>
      <c r="E85" t="n">
        <v>-0.01</v>
      </c>
      <c r="F85" t="n">
        <v>0.881</v>
      </c>
      <c r="G85" t="n">
        <v>0.876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HYPERLINK("https://www.defined.fi/sol/BHWHPFjYE5J73vMLJoC4yQqERjxwbcE7eUHQSyQ6pump?maker=4Beb1WA1s5EEo2b2LuXTXPg7H7zNPLTxG9ruXCRsYLBf","https://www.defined.fi/sol/BHWHPFjYE5J73vMLJoC4yQqERjxwbcE7eUHQSyQ6pump?maker=4Beb1WA1s5EEo2b2LuXTXPg7H7zNPLTxG9ruXCRsYLBf")</f>
        <v/>
      </c>
      <c r="M85">
        <f>HYPERLINK("https://dexscreener.com/solana/BHWHPFjYE5J73vMLJoC4yQqERjxwbcE7eUHQSyQ6pump?maker=4Beb1WA1s5EEo2b2LuXTXPg7H7zNPLTxG9ruXCRsYLBf","https://dexscreener.com/solana/BHWHPFjYE5J73vMLJoC4yQqERjxwbcE7eUHQSyQ6pump?maker=4Beb1WA1s5EEo2b2LuXTXPg7H7zNPLTxG9ruXCRsYLBf")</f>
        <v/>
      </c>
    </row>
    <row r="86">
      <c r="A86" t="inlineStr">
        <is>
          <t>qiaupfns561LJPudU2YL48S2mx1nbekrn8V4RrpyJG6</t>
        </is>
      </c>
      <c r="B86" t="inlineStr">
        <is>
          <t>Zazu</t>
        </is>
      </c>
      <c r="C86" t="n">
        <v>10</v>
      </c>
      <c r="D86" t="n">
        <v>-1.19</v>
      </c>
      <c r="E86" t="n">
        <v>-0.2</v>
      </c>
      <c r="F86" t="n">
        <v>5.91</v>
      </c>
      <c r="G86" t="n">
        <v>4.73</v>
      </c>
      <c r="H86" t="n">
        <v>3</v>
      </c>
      <c r="I86" t="n">
        <v>2</v>
      </c>
      <c r="J86" t="n">
        <v>-1</v>
      </c>
      <c r="K86" t="n">
        <v>-1</v>
      </c>
      <c r="L86">
        <f>HYPERLINK("https://www.defined.fi/sol/qiaupfns561LJPudU2YL48S2mx1nbekrn8V4RrpyJG6?maker=4Beb1WA1s5EEo2b2LuXTXPg7H7zNPLTxG9ruXCRsYLBf","https://www.defined.fi/sol/qiaupfns561LJPudU2YL48S2mx1nbekrn8V4RrpyJG6?maker=4Beb1WA1s5EEo2b2LuXTXPg7H7zNPLTxG9ruXCRsYLBf")</f>
        <v/>
      </c>
      <c r="M86">
        <f>HYPERLINK("https://dexscreener.com/solana/qiaupfns561LJPudU2YL48S2mx1nbekrn8V4RrpyJG6?maker=4Beb1WA1s5EEo2b2LuXTXPg7H7zNPLTxG9ruXCRsYLBf","https://dexscreener.com/solana/qiaupfns561LJPudU2YL48S2mx1nbekrn8V4RrpyJG6?maker=4Beb1WA1s5EEo2b2LuXTXPg7H7zNPLTxG9ruXCRsYLBf")</f>
        <v/>
      </c>
    </row>
    <row r="87">
      <c r="A87" t="inlineStr">
        <is>
          <t>6R3cyLUa8PmYo3Xk29bRXxGeVHSYF8RYrAsikeSwpump</t>
        </is>
      </c>
      <c r="B87" t="inlineStr">
        <is>
          <t>WAAS</t>
        </is>
      </c>
      <c r="C87" t="n">
        <v>12</v>
      </c>
      <c r="D87" t="n">
        <v>0.112</v>
      </c>
      <c r="E87" t="n">
        <v>0.24</v>
      </c>
      <c r="F87" t="n">
        <v>0.457</v>
      </c>
      <c r="G87" t="n">
        <v>0.569</v>
      </c>
      <c r="H87" t="n">
        <v>1</v>
      </c>
      <c r="I87" t="n">
        <v>2</v>
      </c>
      <c r="J87" t="n">
        <v>-1</v>
      </c>
      <c r="K87" t="n">
        <v>-1</v>
      </c>
      <c r="L87">
        <f>HYPERLINK("https://www.defined.fi/sol/6R3cyLUa8PmYo3Xk29bRXxGeVHSYF8RYrAsikeSwpump?maker=4Beb1WA1s5EEo2b2LuXTXPg7H7zNPLTxG9ruXCRsYLBf","https://www.defined.fi/sol/6R3cyLUa8PmYo3Xk29bRXxGeVHSYF8RYrAsikeSwpump?maker=4Beb1WA1s5EEo2b2LuXTXPg7H7zNPLTxG9ruXCRsYLBf")</f>
        <v/>
      </c>
      <c r="M87">
        <f>HYPERLINK("https://dexscreener.com/solana/6R3cyLUa8PmYo3Xk29bRXxGeVHSYF8RYrAsikeSwpump?maker=4Beb1WA1s5EEo2b2LuXTXPg7H7zNPLTxG9ruXCRsYLBf","https://dexscreener.com/solana/6R3cyLUa8PmYo3Xk29bRXxGeVHSYF8RYrAsikeSwpump?maker=4Beb1WA1s5EEo2b2LuXTXPg7H7zNPLTxG9ruXCRsYLBf")</f>
        <v/>
      </c>
    </row>
    <row r="88">
      <c r="A88" t="inlineStr">
        <is>
          <t>3BeJ9zCgQhaqKMu2HgKJ79yQBChD1Pf3hPwRX44fpump</t>
        </is>
      </c>
      <c r="B88" t="inlineStr">
        <is>
          <t>CB</t>
        </is>
      </c>
      <c r="C88" t="n">
        <v>16</v>
      </c>
      <c r="D88" t="n">
        <v>-0.096</v>
      </c>
      <c r="E88" t="n">
        <v>-0.14</v>
      </c>
      <c r="F88" t="n">
        <v>0.679</v>
      </c>
      <c r="G88" t="n">
        <v>0.584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HYPERLINK("https://www.defined.fi/sol/3BeJ9zCgQhaqKMu2HgKJ79yQBChD1Pf3hPwRX44fpump?maker=4Beb1WA1s5EEo2b2LuXTXPg7H7zNPLTxG9ruXCRsYLBf","https://www.defined.fi/sol/3BeJ9zCgQhaqKMu2HgKJ79yQBChD1Pf3hPwRX44fpump?maker=4Beb1WA1s5EEo2b2LuXTXPg7H7zNPLTxG9ruXCRsYLBf")</f>
        <v/>
      </c>
      <c r="M88">
        <f>HYPERLINK("https://dexscreener.com/solana/3BeJ9zCgQhaqKMu2HgKJ79yQBChD1Pf3hPwRX44fpump?maker=4Beb1WA1s5EEo2b2LuXTXPg7H7zNPLTxG9ruXCRsYLBf","https://dexscreener.com/solana/3BeJ9zCgQhaqKMu2HgKJ79yQBChD1Pf3hPwRX44fpump?maker=4Beb1WA1s5EEo2b2LuXTXPg7H7zNPLTxG9ruXCRsYLBf")</f>
        <v/>
      </c>
    </row>
    <row r="89">
      <c r="A89" t="inlineStr">
        <is>
          <t>ENFcR4n3TTSzwDLxuCst3dUq8HvA1czhDB98cj8Ppump</t>
        </is>
      </c>
      <c r="B89" t="inlineStr">
        <is>
          <t>SALTY</t>
        </is>
      </c>
      <c r="C89" t="n">
        <v>16</v>
      </c>
      <c r="D89" t="n">
        <v>-0.17</v>
      </c>
      <c r="E89" t="n">
        <v>-0.19</v>
      </c>
      <c r="F89" t="n">
        <v>0.876</v>
      </c>
      <c r="G89" t="n">
        <v>0.706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HYPERLINK("https://www.defined.fi/sol/ENFcR4n3TTSzwDLxuCst3dUq8HvA1czhDB98cj8Ppump?maker=4Beb1WA1s5EEo2b2LuXTXPg7H7zNPLTxG9ruXCRsYLBf","https://www.defined.fi/sol/ENFcR4n3TTSzwDLxuCst3dUq8HvA1czhDB98cj8Ppump?maker=4Beb1WA1s5EEo2b2LuXTXPg7H7zNPLTxG9ruXCRsYLBf")</f>
        <v/>
      </c>
      <c r="M89">
        <f>HYPERLINK("https://dexscreener.com/solana/ENFcR4n3TTSzwDLxuCst3dUq8HvA1czhDB98cj8Ppump?maker=4Beb1WA1s5EEo2b2LuXTXPg7H7zNPLTxG9ruXCRsYLBf","https://dexscreener.com/solana/ENFcR4n3TTSzwDLxuCst3dUq8HvA1czhDB98cj8Ppump?maker=4Beb1WA1s5EEo2b2LuXTXPg7H7zNPLTxG9ruXCRsYLBf")</f>
        <v/>
      </c>
    </row>
    <row r="90">
      <c r="A90" t="inlineStr">
        <is>
          <t>JEUQsPRo5qZLVS8eZoJWZNA6d2wZ5UASCCktYohpump</t>
        </is>
      </c>
      <c r="B90" t="inlineStr">
        <is>
          <t>SANDOW</t>
        </is>
      </c>
      <c r="C90" t="n">
        <v>21</v>
      </c>
      <c r="D90" t="n">
        <v>-0.02</v>
      </c>
      <c r="E90" t="n">
        <v>-0.68</v>
      </c>
      <c r="F90" t="n">
        <v>0.03</v>
      </c>
      <c r="G90" t="n">
        <v>0.008999999999999999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HYPERLINK("https://www.defined.fi/sol/JEUQsPRo5qZLVS8eZoJWZNA6d2wZ5UASCCktYohpump?maker=4Beb1WA1s5EEo2b2LuXTXPg7H7zNPLTxG9ruXCRsYLBf","https://www.defined.fi/sol/JEUQsPRo5qZLVS8eZoJWZNA6d2wZ5UASCCktYohpump?maker=4Beb1WA1s5EEo2b2LuXTXPg7H7zNPLTxG9ruXCRsYLBf")</f>
        <v/>
      </c>
      <c r="M90">
        <f>HYPERLINK("https://dexscreener.com/solana/JEUQsPRo5qZLVS8eZoJWZNA6d2wZ5UASCCktYohpump?maker=4Beb1WA1s5EEo2b2LuXTXPg7H7zNPLTxG9ruXCRsYLBf","https://dexscreener.com/solana/JEUQsPRo5qZLVS8eZoJWZNA6d2wZ5UASCCktYohpump?maker=4Beb1WA1s5EEo2b2LuXTXPg7H7zNPLTxG9ruXCRsYLBf")</f>
        <v/>
      </c>
    </row>
    <row r="91">
      <c r="A91" t="inlineStr">
        <is>
          <t>FEFwYgVvKaNUMxKaUB7vpoQ9dZkoHAzfHa1p4joXEaKA</t>
        </is>
      </c>
      <c r="B91" t="inlineStr">
        <is>
          <t>JONA</t>
        </is>
      </c>
      <c r="C91" t="n">
        <v>22</v>
      </c>
      <c r="D91" t="n">
        <v>-0.192</v>
      </c>
      <c r="E91" t="n">
        <v>-0.43</v>
      </c>
      <c r="F91" t="n">
        <v>0.442</v>
      </c>
      <c r="G91" t="n">
        <v>0.25</v>
      </c>
      <c r="H91" t="n">
        <v>2</v>
      </c>
      <c r="I91" t="n">
        <v>2</v>
      </c>
      <c r="J91" t="n">
        <v>-1</v>
      </c>
      <c r="K91" t="n">
        <v>-1</v>
      </c>
      <c r="L91">
        <f>HYPERLINK("https://www.defined.fi/sol/FEFwYgVvKaNUMxKaUB7vpoQ9dZkoHAzfHa1p4joXEaKA?maker=4Beb1WA1s5EEo2b2LuXTXPg7H7zNPLTxG9ruXCRsYLBf","https://www.defined.fi/sol/FEFwYgVvKaNUMxKaUB7vpoQ9dZkoHAzfHa1p4joXEaKA?maker=4Beb1WA1s5EEo2b2LuXTXPg7H7zNPLTxG9ruXCRsYLBf")</f>
        <v/>
      </c>
      <c r="M91">
        <f>HYPERLINK("https://dexscreener.com/solana/FEFwYgVvKaNUMxKaUB7vpoQ9dZkoHAzfHa1p4joXEaKA?maker=4Beb1WA1s5EEo2b2LuXTXPg7H7zNPLTxG9ruXCRsYLBf","https://dexscreener.com/solana/FEFwYgVvKaNUMxKaUB7vpoQ9dZkoHAzfHa1p4joXEaKA?maker=4Beb1WA1s5EEo2b2LuXTXPg7H7zNPLTxG9ruXCRsYLBf")</f>
        <v/>
      </c>
    </row>
    <row r="92">
      <c r="A92" t="inlineStr">
        <is>
          <t>HsEChhB31fVkFLtLSx5L8njyp8c3M1kUzV3zP8Wapump</t>
        </is>
      </c>
      <c r="B92" t="inlineStr">
        <is>
          <t>KOUME-CHAN</t>
        </is>
      </c>
      <c r="C92" t="n">
        <v>22</v>
      </c>
      <c r="D92" t="n">
        <v>-0.07199999999999999</v>
      </c>
      <c r="E92" t="n">
        <v>-0.73</v>
      </c>
      <c r="F92" t="n">
        <v>0.098</v>
      </c>
      <c r="G92" t="n">
        <v>0.026</v>
      </c>
      <c r="H92" t="n">
        <v>1</v>
      </c>
      <c r="I92" t="n">
        <v>1</v>
      </c>
      <c r="J92" t="n">
        <v>-1</v>
      </c>
      <c r="K92" t="n">
        <v>-1</v>
      </c>
      <c r="L92">
        <f>HYPERLINK("https://www.defined.fi/sol/HsEChhB31fVkFLtLSx5L8njyp8c3M1kUzV3zP8Wapump?maker=4Beb1WA1s5EEo2b2LuXTXPg7H7zNPLTxG9ruXCRsYLBf","https://www.defined.fi/sol/HsEChhB31fVkFLtLSx5L8njyp8c3M1kUzV3zP8Wapump?maker=4Beb1WA1s5EEo2b2LuXTXPg7H7zNPLTxG9ruXCRsYLBf")</f>
        <v/>
      </c>
      <c r="M92">
        <f>HYPERLINK("https://dexscreener.com/solana/HsEChhB31fVkFLtLSx5L8njyp8c3M1kUzV3zP8Wapump?maker=4Beb1WA1s5EEo2b2LuXTXPg7H7zNPLTxG9ruXCRsYLBf","https://dexscreener.com/solana/HsEChhB31fVkFLtLSx5L8njyp8c3M1kUzV3zP8Wapump?maker=4Beb1WA1s5EEo2b2LuXTXPg7H7zNPLTxG9ruXCRsYLBf")</f>
        <v/>
      </c>
    </row>
    <row r="93">
      <c r="A93" t="inlineStr">
        <is>
          <t>Bfg65R9vmH2bgRD6e2iCYgYJRxx7uFzsxqR3k82Gpump</t>
        </is>
      </c>
      <c r="B93" t="inlineStr">
        <is>
          <t>BLADER</t>
        </is>
      </c>
      <c r="C93" t="n">
        <v>23</v>
      </c>
      <c r="D93" t="n">
        <v>-0.014</v>
      </c>
      <c r="E93" t="n">
        <v>-1</v>
      </c>
      <c r="F93" t="n">
        <v>0.098</v>
      </c>
      <c r="G93" t="n">
        <v>0.08400000000000001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HYPERLINK("https://www.defined.fi/sol/Bfg65R9vmH2bgRD6e2iCYgYJRxx7uFzsxqR3k82Gpump?maker=4Beb1WA1s5EEo2b2LuXTXPg7H7zNPLTxG9ruXCRsYLBf","https://www.defined.fi/sol/Bfg65R9vmH2bgRD6e2iCYgYJRxx7uFzsxqR3k82Gpump?maker=4Beb1WA1s5EEo2b2LuXTXPg7H7zNPLTxG9ruXCRsYLBf")</f>
        <v/>
      </c>
      <c r="M93">
        <f>HYPERLINK("https://dexscreener.com/solana/Bfg65R9vmH2bgRD6e2iCYgYJRxx7uFzsxqR3k82Gpump?maker=4Beb1WA1s5EEo2b2LuXTXPg7H7zNPLTxG9ruXCRsYLBf","https://dexscreener.com/solana/Bfg65R9vmH2bgRD6e2iCYgYJRxx7uFzsxqR3k82Gpump?maker=4Beb1WA1s5EEo2b2LuXTXPg7H7zNPLTxG9ruXCRsYLBf")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2024-10-20T15:37:38Z</dcterms:created>
  <dcterms:modified xsi:type="dcterms:W3CDTF">2024-10-20T15:37:38Z</dcterms:modified>
</cp:coreProperties>
</file>