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3PvVGV7qD1mTDUkA41D7VMifKCSQEbZ5u7KQD1zgpump</t>
        </is>
      </c>
      <c r="B2" t="inlineStr">
        <is>
          <t>FIG</t>
        </is>
      </c>
      <c r="C2" t="n">
        <v>0</v>
      </c>
      <c r="D2" t="n">
        <v>-0.148</v>
      </c>
      <c r="E2" t="n">
        <v>-1</v>
      </c>
      <c r="F2" t="n">
        <v>1</v>
      </c>
      <c r="G2" t="n">
        <v>0.853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HYPERLINK("https://www.defined.fi/sol/3PvVGV7qD1mTDUkA41D7VMifKCSQEbZ5u7KQD1zgpump?maker=3oxKo6yxZT3n19fr8WKoDzJTRwXWBw6PpXME3SpKuRTt","https://www.defined.fi/sol/3PvVGV7qD1mTDUkA41D7VMifKCSQEbZ5u7KQD1zgpump?maker=3oxKo6yxZT3n19fr8WKoDzJTRwXWBw6PpXME3SpKuRTt")</f>
        <v/>
      </c>
      <c r="M2">
        <f>HYPERLINK("https://dexscreener.com/solana/3PvVGV7qD1mTDUkA41D7VMifKCSQEbZ5u7KQD1zgpump?maker=3oxKo6yxZT3n19fr8WKoDzJTRwXWBw6PpXME3SpKuRTt","https://dexscreener.com/solana/3PvVGV7qD1mTDUkA41D7VMifKCSQEbZ5u7KQD1zgpump?maker=3oxKo6yxZT3n19fr8WKoDzJTRwXWBw6PpXME3SpKuRTt")</f>
        <v/>
      </c>
    </row>
    <row r="3">
      <c r="A3" t="inlineStr">
        <is>
          <t>8BFNreX5cd1KUAN1ct75xn4qv74uBJNqLxTfSbKPpump</t>
        </is>
      </c>
      <c r="B3" t="inlineStr">
        <is>
          <t>cryptid</t>
        </is>
      </c>
      <c r="C3" t="n">
        <v>0</v>
      </c>
      <c r="D3" t="n">
        <v>1.05</v>
      </c>
      <c r="E3" t="n">
        <v>0.53</v>
      </c>
      <c r="F3" t="n">
        <v>2</v>
      </c>
      <c r="G3" t="n">
        <v>3.06</v>
      </c>
      <c r="H3" t="n">
        <v>1</v>
      </c>
      <c r="I3" t="n">
        <v>1</v>
      </c>
      <c r="J3" t="n">
        <v>-1</v>
      </c>
      <c r="K3" t="n">
        <v>-1</v>
      </c>
      <c r="L3">
        <f>HYPERLINK("https://www.defined.fi/sol/8BFNreX5cd1KUAN1ct75xn4qv74uBJNqLxTfSbKPpump?maker=3oxKo6yxZT3n19fr8WKoDzJTRwXWBw6PpXME3SpKuRTt","https://www.defined.fi/sol/8BFNreX5cd1KUAN1ct75xn4qv74uBJNqLxTfSbKPpump?maker=3oxKo6yxZT3n19fr8WKoDzJTRwXWBw6PpXME3SpKuRTt")</f>
        <v/>
      </c>
      <c r="M3">
        <f>HYPERLINK("https://dexscreener.com/solana/8BFNreX5cd1KUAN1ct75xn4qv74uBJNqLxTfSbKPpump?maker=3oxKo6yxZT3n19fr8WKoDzJTRwXWBw6PpXME3SpKuRTt","https://dexscreener.com/solana/8BFNreX5cd1KUAN1ct75xn4qv74uBJNqLxTfSbKPpump?maker=3oxKo6yxZT3n19fr8WKoDzJTRwXWBw6PpXME3SpKuRTt")</f>
        <v/>
      </c>
    </row>
    <row r="4">
      <c r="A4" t="inlineStr">
        <is>
          <t>CQJ8XFfWUpTS7qCWmzJi6Vy3UxdWWDr5rB42LmeXpump</t>
        </is>
      </c>
      <c r="B4" t="inlineStr">
        <is>
          <t>FUCKAI</t>
        </is>
      </c>
      <c r="C4" t="n">
        <v>0</v>
      </c>
      <c r="D4" t="n">
        <v>-0.338</v>
      </c>
      <c r="E4" t="n">
        <v>-0.17</v>
      </c>
      <c r="F4" t="n">
        <v>2</v>
      </c>
      <c r="G4" t="n">
        <v>1.67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HYPERLINK("https://www.defined.fi/sol/CQJ8XFfWUpTS7qCWmzJi6Vy3UxdWWDr5rB42LmeXpump?maker=3oxKo6yxZT3n19fr8WKoDzJTRwXWBw6PpXME3SpKuRTt","https://www.defined.fi/sol/CQJ8XFfWUpTS7qCWmzJi6Vy3UxdWWDr5rB42LmeXpump?maker=3oxKo6yxZT3n19fr8WKoDzJTRwXWBw6PpXME3SpKuRTt")</f>
        <v/>
      </c>
      <c r="M4">
        <f>HYPERLINK("https://dexscreener.com/solana/CQJ8XFfWUpTS7qCWmzJi6Vy3UxdWWDr5rB42LmeXpump?maker=3oxKo6yxZT3n19fr8WKoDzJTRwXWBw6PpXME3SpKuRTt","https://dexscreener.com/solana/CQJ8XFfWUpTS7qCWmzJi6Vy3UxdWWDr5rB42LmeXpump?maker=3oxKo6yxZT3n19fr8WKoDzJTRwXWBw6PpXME3SpKuRTt")</f>
        <v/>
      </c>
    </row>
    <row r="5">
      <c r="A5" t="inlineStr">
        <is>
          <t>GmFMTyowhyibYhT4R8B8HtCDmTr9sWBsXMkTsw7Hpump</t>
        </is>
      </c>
      <c r="B5" t="inlineStr">
        <is>
          <t>AIMOTHER</t>
        </is>
      </c>
      <c r="C5" t="n">
        <v>0</v>
      </c>
      <c r="D5" t="n">
        <v>0.137</v>
      </c>
      <c r="E5" t="n">
        <v>0.07000000000000001</v>
      </c>
      <c r="F5" t="n">
        <v>2.01</v>
      </c>
      <c r="G5" t="n">
        <v>2.14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HYPERLINK("https://www.defined.fi/sol/GmFMTyowhyibYhT4R8B8HtCDmTr9sWBsXMkTsw7Hpump?maker=3oxKo6yxZT3n19fr8WKoDzJTRwXWBw6PpXME3SpKuRTt","https://www.defined.fi/sol/GmFMTyowhyibYhT4R8B8HtCDmTr9sWBsXMkTsw7Hpump?maker=3oxKo6yxZT3n19fr8WKoDzJTRwXWBw6PpXME3SpKuRTt")</f>
        <v/>
      </c>
      <c r="M5">
        <f>HYPERLINK("https://dexscreener.com/solana/GmFMTyowhyibYhT4R8B8HtCDmTr9sWBsXMkTsw7Hpump?maker=3oxKo6yxZT3n19fr8WKoDzJTRwXWBw6PpXME3SpKuRTt","https://dexscreener.com/solana/GmFMTyowhyibYhT4R8B8HtCDmTr9sWBsXMkTsw7Hpump?maker=3oxKo6yxZT3n19fr8WKoDzJTRwXWBw6PpXME3SpKuRTt")</f>
        <v/>
      </c>
    </row>
    <row r="6">
      <c r="A6" t="inlineStr">
        <is>
          <t>B2FPGBD8bGDGhH4kiJpW5Qdam3sKTXtHS3JtNCJgpump</t>
        </is>
      </c>
      <c r="B6" t="inlineStr">
        <is>
          <t>Jaxy</t>
        </is>
      </c>
      <c r="C6" t="n">
        <v>0</v>
      </c>
      <c r="D6" t="n">
        <v>-0.497</v>
      </c>
      <c r="E6" t="n">
        <v>-0.84</v>
      </c>
      <c r="F6" t="n">
        <v>0.591</v>
      </c>
      <c r="G6" t="n">
        <v>0.094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HYPERLINK("https://www.defined.fi/sol/B2FPGBD8bGDGhH4kiJpW5Qdam3sKTXtHS3JtNCJgpump?maker=3oxKo6yxZT3n19fr8WKoDzJTRwXWBw6PpXME3SpKuRTt","https://www.defined.fi/sol/B2FPGBD8bGDGhH4kiJpW5Qdam3sKTXtHS3JtNCJgpump?maker=3oxKo6yxZT3n19fr8WKoDzJTRwXWBw6PpXME3SpKuRTt")</f>
        <v/>
      </c>
      <c r="M6">
        <f>HYPERLINK("https://dexscreener.com/solana/B2FPGBD8bGDGhH4kiJpW5Qdam3sKTXtHS3JtNCJgpump?maker=3oxKo6yxZT3n19fr8WKoDzJTRwXWBw6PpXME3SpKuRTt","https://dexscreener.com/solana/B2FPGBD8bGDGhH4kiJpW5Qdam3sKTXtHS3JtNCJgpump?maker=3oxKo6yxZT3n19fr8WKoDzJTRwXWBw6PpXME3SpKuRTt")</f>
        <v/>
      </c>
    </row>
    <row r="7">
      <c r="A7" t="inlineStr">
        <is>
          <t>Ft2DavuS1ctcUV3cBJWB1BvD6v1zjjXMJD16VRBEpump</t>
        </is>
      </c>
      <c r="B7" t="inlineStr">
        <is>
          <t>cat</t>
        </is>
      </c>
      <c r="C7" t="n">
        <v>0</v>
      </c>
      <c r="D7" t="n">
        <v>-1.85</v>
      </c>
      <c r="E7" t="n">
        <v>-0.46</v>
      </c>
      <c r="F7" t="n">
        <v>4</v>
      </c>
      <c r="G7" t="n">
        <v>2.15</v>
      </c>
      <c r="H7" t="n">
        <v>3</v>
      </c>
      <c r="I7" t="n">
        <v>2</v>
      </c>
      <c r="J7" t="n">
        <v>-1</v>
      </c>
      <c r="K7" t="n">
        <v>-1</v>
      </c>
      <c r="L7">
        <f>HYPERLINK("https://www.defined.fi/sol/Ft2DavuS1ctcUV3cBJWB1BvD6v1zjjXMJD16VRBEpump?maker=3oxKo6yxZT3n19fr8WKoDzJTRwXWBw6PpXME3SpKuRTt","https://www.defined.fi/sol/Ft2DavuS1ctcUV3cBJWB1BvD6v1zjjXMJD16VRBEpump?maker=3oxKo6yxZT3n19fr8WKoDzJTRwXWBw6PpXME3SpKuRTt")</f>
        <v/>
      </c>
      <c r="M7">
        <f>HYPERLINK("https://dexscreener.com/solana/Ft2DavuS1ctcUV3cBJWB1BvD6v1zjjXMJD16VRBEpump?maker=3oxKo6yxZT3n19fr8WKoDzJTRwXWBw6PpXME3SpKuRTt","https://dexscreener.com/solana/Ft2DavuS1ctcUV3cBJWB1BvD6v1zjjXMJD16VRBEpump?maker=3oxKo6yxZT3n19fr8WKoDzJTRwXWBw6PpXME3SpKuRTt")</f>
        <v/>
      </c>
    </row>
    <row r="8">
      <c r="A8" t="inlineStr">
        <is>
          <t>F9Ui5JCQW4qo5Kp4m8sBk8oc2bFRssxH4HBK57cxpump</t>
        </is>
      </c>
      <c r="B8" t="inlineStr">
        <is>
          <t>ditto</t>
        </is>
      </c>
      <c r="C8" t="n">
        <v>0</v>
      </c>
      <c r="D8" t="n">
        <v>-0.35</v>
      </c>
      <c r="E8" t="n">
        <v>-0.35</v>
      </c>
      <c r="F8" t="n">
        <v>0.999</v>
      </c>
      <c r="G8" t="n">
        <v>0.649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HYPERLINK("https://www.defined.fi/sol/F9Ui5JCQW4qo5Kp4m8sBk8oc2bFRssxH4HBK57cxpump?maker=3oxKo6yxZT3n19fr8WKoDzJTRwXWBw6PpXME3SpKuRTt","https://www.defined.fi/sol/F9Ui5JCQW4qo5Kp4m8sBk8oc2bFRssxH4HBK57cxpump?maker=3oxKo6yxZT3n19fr8WKoDzJTRwXWBw6PpXME3SpKuRTt")</f>
        <v/>
      </c>
      <c r="M8">
        <f>HYPERLINK("https://dexscreener.com/solana/F9Ui5JCQW4qo5Kp4m8sBk8oc2bFRssxH4HBK57cxpump?maker=3oxKo6yxZT3n19fr8WKoDzJTRwXWBw6PpXME3SpKuRTt","https://dexscreener.com/solana/F9Ui5JCQW4qo5Kp4m8sBk8oc2bFRssxH4HBK57cxpump?maker=3oxKo6yxZT3n19fr8WKoDzJTRwXWBw6PpXME3SpKuRTt")</f>
        <v/>
      </c>
    </row>
    <row r="9">
      <c r="A9" t="inlineStr">
        <is>
          <t>9JhFqCA21MoAXs2PTaeqNQp2XngPn1PgYr2rsEVCpump</t>
        </is>
      </c>
      <c r="B9" t="inlineStr">
        <is>
          <t>OPUS</t>
        </is>
      </c>
      <c r="C9" t="n">
        <v>0</v>
      </c>
      <c r="D9" t="n">
        <v>1.99</v>
      </c>
      <c r="E9" t="n">
        <v>0.21</v>
      </c>
      <c r="F9" t="n">
        <v>9.65</v>
      </c>
      <c r="G9" t="n">
        <v>11.64</v>
      </c>
      <c r="H9" t="n">
        <v>4</v>
      </c>
      <c r="I9" t="n">
        <v>4</v>
      </c>
      <c r="J9" t="n">
        <v>-1</v>
      </c>
      <c r="K9" t="n">
        <v>-1</v>
      </c>
      <c r="L9">
        <f>HYPERLINK("https://www.defined.fi/sol/9JhFqCA21MoAXs2PTaeqNQp2XngPn1PgYr2rsEVCpump?maker=3oxKo6yxZT3n19fr8WKoDzJTRwXWBw6PpXME3SpKuRTt","https://www.defined.fi/sol/9JhFqCA21MoAXs2PTaeqNQp2XngPn1PgYr2rsEVCpump?maker=3oxKo6yxZT3n19fr8WKoDzJTRwXWBw6PpXME3SpKuRTt")</f>
        <v/>
      </c>
      <c r="M9">
        <f>HYPERLINK("https://dexscreener.com/solana/9JhFqCA21MoAXs2PTaeqNQp2XngPn1PgYr2rsEVCpump?maker=3oxKo6yxZT3n19fr8WKoDzJTRwXWBw6PpXME3SpKuRTt","https://dexscreener.com/solana/9JhFqCA21MoAXs2PTaeqNQp2XngPn1PgYr2rsEVCpump?maker=3oxKo6yxZT3n19fr8WKoDzJTRwXWBw6PpXME3SpKuRTt")</f>
        <v/>
      </c>
    </row>
    <row r="10">
      <c r="A10" t="inlineStr">
        <is>
          <t>HGzt6K7jRJKQ2eGmjhwTf6d7PjKpnG1YtHCBUaExpump</t>
        </is>
      </c>
      <c r="B10" t="inlineStr">
        <is>
          <t>Wyoming</t>
        </is>
      </c>
      <c r="C10" t="n">
        <v>0</v>
      </c>
      <c r="D10" t="n">
        <v>0.5639999999999999</v>
      </c>
      <c r="E10" t="n">
        <v>1.13</v>
      </c>
      <c r="F10" t="n">
        <v>0.5</v>
      </c>
      <c r="G10" t="n">
        <v>1.06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HYPERLINK("https://www.defined.fi/sol/HGzt6K7jRJKQ2eGmjhwTf6d7PjKpnG1YtHCBUaExpump?maker=3oxKo6yxZT3n19fr8WKoDzJTRwXWBw6PpXME3SpKuRTt","https://www.defined.fi/sol/HGzt6K7jRJKQ2eGmjhwTf6d7PjKpnG1YtHCBUaExpump?maker=3oxKo6yxZT3n19fr8WKoDzJTRwXWBw6PpXME3SpKuRTt")</f>
        <v/>
      </c>
      <c r="M10">
        <f>HYPERLINK("https://dexscreener.com/solana/HGzt6K7jRJKQ2eGmjhwTf6d7PjKpnG1YtHCBUaExpump?maker=3oxKo6yxZT3n19fr8WKoDzJTRwXWBw6PpXME3SpKuRTt","https://dexscreener.com/solana/HGzt6K7jRJKQ2eGmjhwTf6d7PjKpnG1YtHCBUaExpump?maker=3oxKo6yxZT3n19fr8WKoDzJTRwXWBw6PpXME3SpKuRTt")</f>
        <v/>
      </c>
    </row>
    <row r="11">
      <c r="A11" t="inlineStr">
        <is>
          <t>JrrfGbKSuctHyJU6iasT7HoRctEX6ta4iUw6VYQpump</t>
        </is>
      </c>
      <c r="B11" t="inlineStr">
        <is>
          <t>C3O</t>
        </is>
      </c>
      <c r="C11" t="n">
        <v>0</v>
      </c>
      <c r="D11" t="n">
        <v>-0.281</v>
      </c>
      <c r="E11" t="n">
        <v>-0.5600000000000001</v>
      </c>
      <c r="F11" t="n">
        <v>0.501</v>
      </c>
      <c r="G11" t="n">
        <v>0.22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HYPERLINK("https://www.defined.fi/sol/JrrfGbKSuctHyJU6iasT7HoRctEX6ta4iUw6VYQpump?maker=3oxKo6yxZT3n19fr8WKoDzJTRwXWBw6PpXME3SpKuRTt","https://www.defined.fi/sol/JrrfGbKSuctHyJU6iasT7HoRctEX6ta4iUw6VYQpump?maker=3oxKo6yxZT3n19fr8WKoDzJTRwXWBw6PpXME3SpKuRTt")</f>
        <v/>
      </c>
      <c r="M11">
        <f>HYPERLINK("https://dexscreener.com/solana/JrrfGbKSuctHyJU6iasT7HoRctEX6ta4iUw6VYQpump?maker=3oxKo6yxZT3n19fr8WKoDzJTRwXWBw6PpXME3SpKuRTt","https://dexscreener.com/solana/JrrfGbKSuctHyJU6iasT7HoRctEX6ta4iUw6VYQpump?maker=3oxKo6yxZT3n19fr8WKoDzJTRwXWBw6PpXME3SpKuRTt")</f>
        <v/>
      </c>
    </row>
    <row r="12">
      <c r="A12" t="inlineStr">
        <is>
          <t>9dbf13EwtQfHLV7VRpTsEMEWHChvS8o6wXiAf2Ddpump</t>
        </is>
      </c>
      <c r="B12" t="inlineStr">
        <is>
          <t>OB</t>
        </is>
      </c>
      <c r="C12" t="n">
        <v>0</v>
      </c>
      <c r="D12" t="n">
        <v>-1.05</v>
      </c>
      <c r="E12" t="n">
        <v>-0.52</v>
      </c>
      <c r="F12" t="n">
        <v>2</v>
      </c>
      <c r="G12" t="n">
        <v>0.959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HYPERLINK("https://www.defined.fi/sol/9dbf13EwtQfHLV7VRpTsEMEWHChvS8o6wXiAf2Ddpump?maker=3oxKo6yxZT3n19fr8WKoDzJTRwXWBw6PpXME3SpKuRTt","https://www.defined.fi/sol/9dbf13EwtQfHLV7VRpTsEMEWHChvS8o6wXiAf2Ddpump?maker=3oxKo6yxZT3n19fr8WKoDzJTRwXWBw6PpXME3SpKuRTt")</f>
        <v/>
      </c>
      <c r="M12">
        <f>HYPERLINK("https://dexscreener.com/solana/9dbf13EwtQfHLV7VRpTsEMEWHChvS8o6wXiAf2Ddpump?maker=3oxKo6yxZT3n19fr8WKoDzJTRwXWBw6PpXME3SpKuRTt","https://dexscreener.com/solana/9dbf13EwtQfHLV7VRpTsEMEWHChvS8o6wXiAf2Ddpump?maker=3oxKo6yxZT3n19fr8WKoDzJTRwXWBw6PpXME3SpKuRTt")</f>
        <v/>
      </c>
    </row>
    <row r="13">
      <c r="A13" t="inlineStr">
        <is>
          <t>BvqEDCSnQG9N5muFgsgds5w9M9m8ow1WeZ4XeF7tpump</t>
        </is>
      </c>
      <c r="B13" t="inlineStr">
        <is>
          <t>Angel</t>
        </is>
      </c>
      <c r="C13" t="n">
        <v>0</v>
      </c>
      <c r="D13" t="n">
        <v>-0.366</v>
      </c>
      <c r="E13" t="n">
        <v>-0.18</v>
      </c>
      <c r="F13" t="n">
        <v>2</v>
      </c>
      <c r="G13" t="n">
        <v>1.63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HYPERLINK("https://www.defined.fi/sol/BvqEDCSnQG9N5muFgsgds5w9M9m8ow1WeZ4XeF7tpump?maker=3oxKo6yxZT3n19fr8WKoDzJTRwXWBw6PpXME3SpKuRTt","https://www.defined.fi/sol/BvqEDCSnQG9N5muFgsgds5w9M9m8ow1WeZ4XeF7tpump?maker=3oxKo6yxZT3n19fr8WKoDzJTRwXWBw6PpXME3SpKuRTt")</f>
        <v/>
      </c>
      <c r="M13">
        <f>HYPERLINK("https://dexscreener.com/solana/BvqEDCSnQG9N5muFgsgds5w9M9m8ow1WeZ4XeF7tpump?maker=3oxKo6yxZT3n19fr8WKoDzJTRwXWBw6PpXME3SpKuRTt","https://dexscreener.com/solana/BvqEDCSnQG9N5muFgsgds5w9M9m8ow1WeZ4XeF7tpump?maker=3oxKo6yxZT3n19fr8WKoDzJTRwXWBw6PpXME3SpKuRTt")</f>
        <v/>
      </c>
    </row>
    <row r="14">
      <c r="A14" t="inlineStr">
        <is>
          <t>5xVzdK9pKyoziFzdvW4MY2aPVxqZMc59gcEExSjdpump</t>
        </is>
      </c>
      <c r="B14" t="inlineStr">
        <is>
          <t>Omega</t>
        </is>
      </c>
      <c r="C14" t="n">
        <v>0</v>
      </c>
      <c r="D14" t="n">
        <v>1.18</v>
      </c>
      <c r="E14" t="n">
        <v>0.59</v>
      </c>
      <c r="F14" t="n">
        <v>2</v>
      </c>
      <c r="G14" t="n">
        <v>3.18</v>
      </c>
      <c r="H14" t="n">
        <v>1</v>
      </c>
      <c r="I14" t="n">
        <v>3</v>
      </c>
      <c r="J14" t="n">
        <v>-1</v>
      </c>
      <c r="K14" t="n">
        <v>-1</v>
      </c>
      <c r="L14">
        <f>HYPERLINK("https://www.defined.fi/sol/5xVzdK9pKyoziFzdvW4MY2aPVxqZMc59gcEExSjdpump?maker=3oxKo6yxZT3n19fr8WKoDzJTRwXWBw6PpXME3SpKuRTt","https://www.defined.fi/sol/5xVzdK9pKyoziFzdvW4MY2aPVxqZMc59gcEExSjdpump?maker=3oxKo6yxZT3n19fr8WKoDzJTRwXWBw6PpXME3SpKuRTt")</f>
        <v/>
      </c>
      <c r="M14">
        <f>HYPERLINK("https://dexscreener.com/solana/5xVzdK9pKyoziFzdvW4MY2aPVxqZMc59gcEExSjdpump?maker=3oxKo6yxZT3n19fr8WKoDzJTRwXWBw6PpXME3SpKuRTt","https://dexscreener.com/solana/5xVzdK9pKyoziFzdvW4MY2aPVxqZMc59gcEExSjdpump?maker=3oxKo6yxZT3n19fr8WKoDzJTRwXWBw6PpXME3SpKuRTt")</f>
        <v/>
      </c>
    </row>
    <row r="15">
      <c r="A15" t="inlineStr">
        <is>
          <t>EUzV3E8oTwYeKkhowQaf8HYybve6SNNv9tQFKfb3pump</t>
        </is>
      </c>
      <c r="B15" t="inlineStr">
        <is>
          <t>DEVILCAT</t>
        </is>
      </c>
      <c r="C15" t="n">
        <v>0</v>
      </c>
      <c r="D15" t="n">
        <v>0.63</v>
      </c>
      <c r="E15" t="n">
        <v>-1</v>
      </c>
      <c r="F15" t="n">
        <v>1.97</v>
      </c>
      <c r="G15" t="n">
        <v>2.6</v>
      </c>
      <c r="H15" t="n">
        <v>3</v>
      </c>
      <c r="I15" t="n">
        <v>2</v>
      </c>
      <c r="J15" t="n">
        <v>-1</v>
      </c>
      <c r="K15" t="n">
        <v>-1</v>
      </c>
      <c r="L15">
        <f>HYPERLINK("https://www.defined.fi/sol/EUzV3E8oTwYeKkhowQaf8HYybve6SNNv9tQFKfb3pump?maker=3oxKo6yxZT3n19fr8WKoDzJTRwXWBw6PpXME3SpKuRTt","https://www.defined.fi/sol/EUzV3E8oTwYeKkhowQaf8HYybve6SNNv9tQFKfb3pump?maker=3oxKo6yxZT3n19fr8WKoDzJTRwXWBw6PpXME3SpKuRTt")</f>
        <v/>
      </c>
      <c r="M15">
        <f>HYPERLINK("https://dexscreener.com/solana/EUzV3E8oTwYeKkhowQaf8HYybve6SNNv9tQFKfb3pump?maker=3oxKo6yxZT3n19fr8WKoDzJTRwXWBw6PpXME3SpKuRTt","https://dexscreener.com/solana/EUzV3E8oTwYeKkhowQaf8HYybve6SNNv9tQFKfb3pump?maker=3oxKo6yxZT3n19fr8WKoDzJTRwXWBw6PpXME3SpKuRTt")</f>
        <v/>
      </c>
    </row>
    <row r="16">
      <c r="A16" t="inlineStr">
        <is>
          <t>Cx36J2xiMyYU1P6KuLepvUkojr6LYm6keTxd8Tyspump</t>
        </is>
      </c>
      <c r="B16" t="inlineStr">
        <is>
          <t>GOAT</t>
        </is>
      </c>
      <c r="C16" t="n">
        <v>0</v>
      </c>
      <c r="D16" t="n">
        <v>-1.45</v>
      </c>
      <c r="E16" t="n">
        <v>-0.73</v>
      </c>
      <c r="F16" t="n">
        <v>1.97</v>
      </c>
      <c r="G16" t="n">
        <v>0.521</v>
      </c>
      <c r="H16" t="n">
        <v>2</v>
      </c>
      <c r="I16" t="n">
        <v>1</v>
      </c>
      <c r="J16" t="n">
        <v>-1</v>
      </c>
      <c r="K16" t="n">
        <v>-1</v>
      </c>
      <c r="L16">
        <f>HYPERLINK("https://www.defined.fi/sol/Cx36J2xiMyYU1P6KuLepvUkojr6LYm6keTxd8Tyspump?maker=3oxKo6yxZT3n19fr8WKoDzJTRwXWBw6PpXME3SpKuRTt","https://www.defined.fi/sol/Cx36J2xiMyYU1P6KuLepvUkojr6LYm6keTxd8Tyspump?maker=3oxKo6yxZT3n19fr8WKoDzJTRwXWBw6PpXME3SpKuRTt")</f>
        <v/>
      </c>
      <c r="M16">
        <f>HYPERLINK("https://dexscreener.com/solana/Cx36J2xiMyYU1P6KuLepvUkojr6LYm6keTxd8Tyspump?maker=3oxKo6yxZT3n19fr8WKoDzJTRwXWBw6PpXME3SpKuRTt","https://dexscreener.com/solana/Cx36J2xiMyYU1P6KuLepvUkojr6LYm6keTxd8Tyspump?maker=3oxKo6yxZT3n19fr8WKoDzJTRwXWBw6PpXME3SpKuRTt")</f>
        <v/>
      </c>
    </row>
    <row r="17">
      <c r="A17" t="inlineStr">
        <is>
          <t>5qKb2UYco4uLfDWfmK7isMNa7Fu4twF4guSk64Ynpump</t>
        </is>
      </c>
      <c r="B17" t="inlineStr">
        <is>
          <t>Chip</t>
        </is>
      </c>
      <c r="C17" t="n">
        <v>0</v>
      </c>
      <c r="D17" t="n">
        <v>-0.398</v>
      </c>
      <c r="E17" t="n">
        <v>-0.41</v>
      </c>
      <c r="F17" t="n">
        <v>0.984</v>
      </c>
      <c r="G17" t="n">
        <v>0.586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HYPERLINK("https://www.defined.fi/sol/5qKb2UYco4uLfDWfmK7isMNa7Fu4twF4guSk64Ynpump?maker=3oxKo6yxZT3n19fr8WKoDzJTRwXWBw6PpXME3SpKuRTt","https://www.defined.fi/sol/5qKb2UYco4uLfDWfmK7isMNa7Fu4twF4guSk64Ynpump?maker=3oxKo6yxZT3n19fr8WKoDzJTRwXWBw6PpXME3SpKuRTt")</f>
        <v/>
      </c>
      <c r="M17">
        <f>HYPERLINK("https://dexscreener.com/solana/5qKb2UYco4uLfDWfmK7isMNa7Fu4twF4guSk64Ynpump?maker=3oxKo6yxZT3n19fr8WKoDzJTRwXWBw6PpXME3SpKuRTt","https://dexscreener.com/solana/5qKb2UYco4uLfDWfmK7isMNa7Fu4twF4guSk64Ynpump?maker=3oxKo6yxZT3n19fr8WKoDzJTRwXWBw6PpXME3SpKuRTt")</f>
        <v/>
      </c>
    </row>
    <row r="18">
      <c r="A18" t="inlineStr">
        <is>
          <t>8d76Za9oQ8wphF7ygFadVMMemYh5Cft9Gzux1TSDpump</t>
        </is>
      </c>
      <c r="B18" t="inlineStr">
        <is>
          <t>SOPHIA</t>
        </is>
      </c>
      <c r="C18" t="n">
        <v>0</v>
      </c>
      <c r="D18" t="n">
        <v>-0.798</v>
      </c>
      <c r="E18" t="n">
        <v>-1</v>
      </c>
      <c r="F18" t="n">
        <v>1.04</v>
      </c>
      <c r="G18" t="n">
        <v>0.238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HYPERLINK("https://www.defined.fi/sol/8d76Za9oQ8wphF7ygFadVMMemYh5Cft9Gzux1TSDpump?maker=3oxKo6yxZT3n19fr8WKoDzJTRwXWBw6PpXME3SpKuRTt","https://www.defined.fi/sol/8d76Za9oQ8wphF7ygFadVMMemYh5Cft9Gzux1TSDpump?maker=3oxKo6yxZT3n19fr8WKoDzJTRwXWBw6PpXME3SpKuRTt")</f>
        <v/>
      </c>
      <c r="M18">
        <f>HYPERLINK("https://dexscreener.com/solana/8d76Za9oQ8wphF7ygFadVMMemYh5Cft9Gzux1TSDpump?maker=3oxKo6yxZT3n19fr8WKoDzJTRwXWBw6PpXME3SpKuRTt","https://dexscreener.com/solana/8d76Za9oQ8wphF7ygFadVMMemYh5Cft9Gzux1TSDpump?maker=3oxKo6yxZT3n19fr8WKoDzJTRwXWBw6PpXME3SpKuRTt")</f>
        <v/>
      </c>
    </row>
    <row r="19">
      <c r="A19" t="inlineStr">
        <is>
          <t>8Y4p6DWMnZToNiyiLrbLU4K3XpLX5TM93VAvmokdpump</t>
        </is>
      </c>
      <c r="B19" t="inlineStr">
        <is>
          <t>CLAUDIUS</t>
        </is>
      </c>
      <c r="C19" t="n">
        <v>0</v>
      </c>
      <c r="D19" t="n">
        <v>-0.822</v>
      </c>
      <c r="E19" t="n">
        <v>-0.42</v>
      </c>
      <c r="F19" t="n">
        <v>1.97</v>
      </c>
      <c r="G19" t="n">
        <v>1.14</v>
      </c>
      <c r="H19" t="n">
        <v>2</v>
      </c>
      <c r="I19" t="n">
        <v>2</v>
      </c>
      <c r="J19" t="n">
        <v>-1</v>
      </c>
      <c r="K19" t="n">
        <v>-1</v>
      </c>
      <c r="L19">
        <f>HYPERLINK("https://www.defined.fi/sol/8Y4p6DWMnZToNiyiLrbLU4K3XpLX5TM93VAvmokdpump?maker=3oxKo6yxZT3n19fr8WKoDzJTRwXWBw6PpXME3SpKuRTt","https://www.defined.fi/sol/8Y4p6DWMnZToNiyiLrbLU4K3XpLX5TM93VAvmokdpump?maker=3oxKo6yxZT3n19fr8WKoDzJTRwXWBw6PpXME3SpKuRTt")</f>
        <v/>
      </c>
      <c r="M19">
        <f>HYPERLINK("https://dexscreener.com/solana/8Y4p6DWMnZToNiyiLrbLU4K3XpLX5TM93VAvmokdpump?maker=3oxKo6yxZT3n19fr8WKoDzJTRwXWBw6PpXME3SpKuRTt","https://dexscreener.com/solana/8Y4p6DWMnZToNiyiLrbLU4K3XpLX5TM93VAvmokdpump?maker=3oxKo6yxZT3n19fr8WKoDzJTRwXWBw6PpXME3SpKuRTt")</f>
        <v/>
      </c>
    </row>
    <row r="20">
      <c r="A20" t="inlineStr">
        <is>
          <t>7QDiFTtzBei1dKcv627g8YUZ2Ti1WkVUrDQQcqQppump</t>
        </is>
      </c>
      <c r="B20" t="inlineStr">
        <is>
          <t>FAUXLAUDE</t>
        </is>
      </c>
      <c r="C20" t="n">
        <v>0</v>
      </c>
      <c r="D20" t="n">
        <v>-0.507</v>
      </c>
      <c r="E20" t="n">
        <v>-0.52</v>
      </c>
      <c r="F20" t="n">
        <v>0.982</v>
      </c>
      <c r="G20" t="n">
        <v>0.475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HYPERLINK("https://www.defined.fi/sol/7QDiFTtzBei1dKcv627g8YUZ2Ti1WkVUrDQQcqQppump?maker=3oxKo6yxZT3n19fr8WKoDzJTRwXWBw6PpXME3SpKuRTt","https://www.defined.fi/sol/7QDiFTtzBei1dKcv627g8YUZ2Ti1WkVUrDQQcqQppump?maker=3oxKo6yxZT3n19fr8WKoDzJTRwXWBw6PpXME3SpKuRTt")</f>
        <v/>
      </c>
      <c r="M20">
        <f>HYPERLINK("https://dexscreener.com/solana/7QDiFTtzBei1dKcv627g8YUZ2Ti1WkVUrDQQcqQppump?maker=3oxKo6yxZT3n19fr8WKoDzJTRwXWBw6PpXME3SpKuRTt","https://dexscreener.com/solana/7QDiFTtzBei1dKcv627g8YUZ2Ti1WkVUrDQQcqQppump?maker=3oxKo6yxZT3n19fr8WKoDzJTRwXWBw6PpXME3SpKuRTt")</f>
        <v/>
      </c>
    </row>
    <row r="21">
      <c r="A21" t="inlineStr">
        <is>
          <t>yJcC48AWnaFQxb4CfZY6U19aQr3Pw6RKVhuGCLVpump</t>
        </is>
      </c>
      <c r="B21" t="inlineStr">
        <is>
          <t>WoTF</t>
        </is>
      </c>
      <c r="C21" t="n">
        <v>0</v>
      </c>
      <c r="D21" t="n">
        <v>-1.58</v>
      </c>
      <c r="E21" t="n">
        <v>-0.32</v>
      </c>
      <c r="F21" t="n">
        <v>4.9</v>
      </c>
      <c r="G21" t="n">
        <v>3.32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HYPERLINK("https://www.defined.fi/sol/yJcC48AWnaFQxb4CfZY6U19aQr3Pw6RKVhuGCLVpump?maker=3oxKo6yxZT3n19fr8WKoDzJTRwXWBw6PpXME3SpKuRTt","https://www.defined.fi/sol/yJcC48AWnaFQxb4CfZY6U19aQr3Pw6RKVhuGCLVpump?maker=3oxKo6yxZT3n19fr8WKoDzJTRwXWBw6PpXME3SpKuRTt")</f>
        <v/>
      </c>
      <c r="M21">
        <f>HYPERLINK("https://dexscreener.com/solana/yJcC48AWnaFQxb4CfZY6U19aQr3Pw6RKVhuGCLVpump?maker=3oxKo6yxZT3n19fr8WKoDzJTRwXWBw6PpXME3SpKuRTt","https://dexscreener.com/solana/yJcC48AWnaFQxb4CfZY6U19aQr3Pw6RKVhuGCLVpump?maker=3oxKo6yxZT3n19fr8WKoDzJTRwXWBw6PpXME3SpKuRTt")</f>
        <v/>
      </c>
    </row>
    <row r="22">
      <c r="A22" t="inlineStr">
        <is>
          <t>F5hisWWogHq8DHtF6491agcyZQ7KG1ZBXE3Hc52Fpump</t>
        </is>
      </c>
      <c r="B22" t="inlineStr">
        <is>
          <t>BOG</t>
        </is>
      </c>
      <c r="C22" t="n">
        <v>0</v>
      </c>
      <c r="D22" t="n">
        <v>0.063</v>
      </c>
      <c r="E22" t="n">
        <v>0.03</v>
      </c>
      <c r="F22" t="n">
        <v>1.97</v>
      </c>
      <c r="G22" t="n">
        <v>2.03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HYPERLINK("https://www.defined.fi/sol/F5hisWWogHq8DHtF6491agcyZQ7KG1ZBXE3Hc52Fpump?maker=3oxKo6yxZT3n19fr8WKoDzJTRwXWBw6PpXME3SpKuRTt","https://www.defined.fi/sol/F5hisWWogHq8DHtF6491agcyZQ7KG1ZBXE3Hc52Fpump?maker=3oxKo6yxZT3n19fr8WKoDzJTRwXWBw6PpXME3SpKuRTt")</f>
        <v/>
      </c>
      <c r="M22">
        <f>HYPERLINK("https://dexscreener.com/solana/F5hisWWogHq8DHtF6491agcyZQ7KG1ZBXE3Hc52Fpump?maker=3oxKo6yxZT3n19fr8WKoDzJTRwXWBw6PpXME3SpKuRTt","https://dexscreener.com/solana/F5hisWWogHq8DHtF6491agcyZQ7KG1ZBXE3Hc52Fpump?maker=3oxKo6yxZT3n19fr8WKoDzJTRwXWBw6PpXME3SpKuRTt")</f>
        <v/>
      </c>
    </row>
    <row r="23">
      <c r="A23" t="inlineStr">
        <is>
          <t>Bgfq8A5FE9pqBxqLo9uE5cp2e3qWdswegHPWzb3ypump</t>
        </is>
      </c>
      <c r="B23" t="inlineStr">
        <is>
          <t>kat</t>
        </is>
      </c>
      <c r="C23" t="n">
        <v>0</v>
      </c>
      <c r="D23" t="n">
        <v>-1.86</v>
      </c>
      <c r="E23" t="n">
        <v>-0.63</v>
      </c>
      <c r="F23" t="n">
        <v>2.95</v>
      </c>
      <c r="G23" t="n">
        <v>1.1</v>
      </c>
      <c r="H23" t="n">
        <v>2</v>
      </c>
      <c r="I23" t="n">
        <v>1</v>
      </c>
      <c r="J23" t="n">
        <v>-1</v>
      </c>
      <c r="K23" t="n">
        <v>-1</v>
      </c>
      <c r="L23">
        <f>HYPERLINK("https://www.defined.fi/sol/Bgfq8A5FE9pqBxqLo9uE5cp2e3qWdswegHPWzb3ypump?maker=3oxKo6yxZT3n19fr8WKoDzJTRwXWBw6PpXME3SpKuRTt","https://www.defined.fi/sol/Bgfq8A5FE9pqBxqLo9uE5cp2e3qWdswegHPWzb3ypump?maker=3oxKo6yxZT3n19fr8WKoDzJTRwXWBw6PpXME3SpKuRTt")</f>
        <v/>
      </c>
      <c r="M23">
        <f>HYPERLINK("https://dexscreener.com/solana/Bgfq8A5FE9pqBxqLo9uE5cp2e3qWdswegHPWzb3ypump?maker=3oxKo6yxZT3n19fr8WKoDzJTRwXWBw6PpXME3SpKuRTt","https://dexscreener.com/solana/Bgfq8A5FE9pqBxqLo9uE5cp2e3qWdswegHPWzb3ypump?maker=3oxKo6yxZT3n19fr8WKoDzJTRwXWBw6PpXME3SpKuRTt")</f>
        <v/>
      </c>
    </row>
    <row r="24">
      <c r="A24" t="inlineStr">
        <is>
          <t>5Mgu82seQAt3JEbgDbt4gvDmDESKJ3rQrfzKdzKMpump</t>
        </is>
      </c>
      <c r="B24" t="inlineStr">
        <is>
          <t>ECE</t>
        </is>
      </c>
      <c r="C24" t="n">
        <v>0</v>
      </c>
      <c r="D24" t="n">
        <v>-0.622</v>
      </c>
      <c r="E24" t="n">
        <v>-1</v>
      </c>
      <c r="F24" t="n">
        <v>1.97</v>
      </c>
      <c r="G24" t="n">
        <v>1.35</v>
      </c>
      <c r="H24" t="n">
        <v>2</v>
      </c>
      <c r="I24" t="n">
        <v>2</v>
      </c>
      <c r="J24" t="n">
        <v>-1</v>
      </c>
      <c r="K24" t="n">
        <v>-1</v>
      </c>
      <c r="L24">
        <f>HYPERLINK("https://www.defined.fi/sol/5Mgu82seQAt3JEbgDbt4gvDmDESKJ3rQrfzKdzKMpump?maker=3oxKo6yxZT3n19fr8WKoDzJTRwXWBw6PpXME3SpKuRTt","https://www.defined.fi/sol/5Mgu82seQAt3JEbgDbt4gvDmDESKJ3rQrfzKdzKMpump?maker=3oxKo6yxZT3n19fr8WKoDzJTRwXWBw6PpXME3SpKuRTt")</f>
        <v/>
      </c>
      <c r="M24">
        <f>HYPERLINK("https://dexscreener.com/solana/5Mgu82seQAt3JEbgDbt4gvDmDESKJ3rQrfzKdzKMpump?maker=3oxKo6yxZT3n19fr8WKoDzJTRwXWBw6PpXME3SpKuRTt","https://dexscreener.com/solana/5Mgu82seQAt3JEbgDbt4gvDmDESKJ3rQrfzKdzKMpump?maker=3oxKo6yxZT3n19fr8WKoDzJTRwXWBw6PpXME3SpKuRTt")</f>
        <v/>
      </c>
    </row>
    <row r="25">
      <c r="A25" t="inlineStr">
        <is>
          <t>FcL5bpzQmKyk795bYW3KNpkE9evh855ETEHQK9VTpump</t>
        </is>
      </c>
      <c r="B25" t="inlineStr">
        <is>
          <t>IPP</t>
        </is>
      </c>
      <c r="C25" t="n">
        <v>0</v>
      </c>
      <c r="D25" t="n">
        <v>-0.109</v>
      </c>
      <c r="E25" t="n">
        <v>-1</v>
      </c>
      <c r="F25" t="n">
        <v>0.984</v>
      </c>
      <c r="G25" t="n">
        <v>0.875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HYPERLINK("https://www.defined.fi/sol/FcL5bpzQmKyk795bYW3KNpkE9evh855ETEHQK9VTpump?maker=3oxKo6yxZT3n19fr8WKoDzJTRwXWBw6PpXME3SpKuRTt","https://www.defined.fi/sol/FcL5bpzQmKyk795bYW3KNpkE9evh855ETEHQK9VTpump?maker=3oxKo6yxZT3n19fr8WKoDzJTRwXWBw6PpXME3SpKuRTt")</f>
        <v/>
      </c>
      <c r="M25">
        <f>HYPERLINK("https://dexscreener.com/solana/FcL5bpzQmKyk795bYW3KNpkE9evh855ETEHQK9VTpump?maker=3oxKo6yxZT3n19fr8WKoDzJTRwXWBw6PpXME3SpKuRTt","https://dexscreener.com/solana/FcL5bpzQmKyk795bYW3KNpkE9evh855ETEHQK9VTpump?maker=3oxKo6yxZT3n19fr8WKoDzJTRwXWBw6PpXME3SpKuRTt")</f>
        <v/>
      </c>
    </row>
    <row r="26">
      <c r="A26" t="inlineStr">
        <is>
          <t>E2CNaQjnweuk9ZDpG9CQCccEZ1mqPQ7wPaFYGXcApump</t>
        </is>
      </c>
      <c r="B26" t="inlineStr">
        <is>
          <t>Goatseus</t>
        </is>
      </c>
      <c r="C26" t="n">
        <v>0</v>
      </c>
      <c r="D26" t="n">
        <v>-0.369</v>
      </c>
      <c r="E26" t="n">
        <v>-1</v>
      </c>
      <c r="F26" t="n">
        <v>1.98</v>
      </c>
      <c r="G26" t="n">
        <v>1.61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HYPERLINK("https://www.defined.fi/sol/E2CNaQjnweuk9ZDpG9CQCccEZ1mqPQ7wPaFYGXcApump?maker=3oxKo6yxZT3n19fr8WKoDzJTRwXWBw6PpXME3SpKuRTt","https://www.defined.fi/sol/E2CNaQjnweuk9ZDpG9CQCccEZ1mqPQ7wPaFYGXcApump?maker=3oxKo6yxZT3n19fr8WKoDzJTRwXWBw6PpXME3SpKuRTt")</f>
        <v/>
      </c>
      <c r="M26">
        <f>HYPERLINK("https://dexscreener.com/solana/E2CNaQjnweuk9ZDpG9CQCccEZ1mqPQ7wPaFYGXcApump?maker=3oxKo6yxZT3n19fr8WKoDzJTRwXWBw6PpXME3SpKuRTt","https://dexscreener.com/solana/E2CNaQjnweuk9ZDpG9CQCccEZ1mqPQ7wPaFYGXcApump?maker=3oxKo6yxZT3n19fr8WKoDzJTRwXWBw6PpXME3SpKuRTt")</f>
        <v/>
      </c>
    </row>
    <row r="27">
      <c r="A27" t="inlineStr">
        <is>
          <t>EAJwKJz2zPqvHdvfFfQ8o2Fa57G82UuZ9ZTnkMYPpump</t>
        </is>
      </c>
      <c r="B27" t="inlineStr">
        <is>
          <t>SM</t>
        </is>
      </c>
      <c r="C27" t="n">
        <v>0</v>
      </c>
      <c r="D27" t="n">
        <v>4.01</v>
      </c>
      <c r="E27" t="n">
        <v>3.52</v>
      </c>
      <c r="F27" t="n">
        <v>1.14</v>
      </c>
      <c r="G27" t="n">
        <v>5.15</v>
      </c>
      <c r="H27" t="n">
        <v>1</v>
      </c>
      <c r="I27" t="n">
        <v>4</v>
      </c>
      <c r="J27" t="n">
        <v>-1</v>
      </c>
      <c r="K27" t="n">
        <v>-1</v>
      </c>
      <c r="L27">
        <f>HYPERLINK("https://www.defined.fi/sol/EAJwKJz2zPqvHdvfFfQ8o2Fa57G82UuZ9ZTnkMYPpump?maker=3oxKo6yxZT3n19fr8WKoDzJTRwXWBw6PpXME3SpKuRTt","https://www.defined.fi/sol/EAJwKJz2zPqvHdvfFfQ8o2Fa57G82UuZ9ZTnkMYPpump?maker=3oxKo6yxZT3n19fr8WKoDzJTRwXWBw6PpXME3SpKuRTt")</f>
        <v/>
      </c>
      <c r="M27">
        <f>HYPERLINK("https://dexscreener.com/solana/EAJwKJz2zPqvHdvfFfQ8o2Fa57G82UuZ9ZTnkMYPpump?maker=3oxKo6yxZT3n19fr8WKoDzJTRwXWBw6PpXME3SpKuRTt","https://dexscreener.com/solana/EAJwKJz2zPqvHdvfFfQ8o2Fa57G82UuZ9ZTnkMYPpump?maker=3oxKo6yxZT3n19fr8WKoDzJTRwXWBw6PpXME3SpKuRTt")</f>
        <v/>
      </c>
    </row>
    <row r="28">
      <c r="A28" t="inlineStr">
        <is>
          <t>F7MuTgUC3FryTN3ixEz3ZrUNukTyW4CgVyL6ByH1pump</t>
        </is>
      </c>
      <c r="B28" t="inlineStr">
        <is>
          <t>Spirit</t>
        </is>
      </c>
      <c r="C28" t="n">
        <v>0</v>
      </c>
      <c r="D28" t="n">
        <v>0.384</v>
      </c>
      <c r="E28" t="n">
        <v>-1</v>
      </c>
      <c r="F28" t="n">
        <v>0.974</v>
      </c>
      <c r="G28" t="n">
        <v>1.36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HYPERLINK("https://www.defined.fi/sol/F7MuTgUC3FryTN3ixEz3ZrUNukTyW4CgVyL6ByH1pump?maker=3oxKo6yxZT3n19fr8WKoDzJTRwXWBw6PpXME3SpKuRTt","https://www.defined.fi/sol/F7MuTgUC3FryTN3ixEz3ZrUNukTyW4CgVyL6ByH1pump?maker=3oxKo6yxZT3n19fr8WKoDzJTRwXWBw6PpXME3SpKuRTt")</f>
        <v/>
      </c>
      <c r="M28">
        <f>HYPERLINK("https://dexscreener.com/solana/F7MuTgUC3FryTN3ixEz3ZrUNukTyW4CgVyL6ByH1pump?maker=3oxKo6yxZT3n19fr8WKoDzJTRwXWBw6PpXME3SpKuRTt","https://dexscreener.com/solana/F7MuTgUC3FryTN3ixEz3ZrUNukTyW4CgVyL6ByH1pump?maker=3oxKo6yxZT3n19fr8WKoDzJTRwXWBw6PpXME3SpKuRTt")</f>
        <v/>
      </c>
    </row>
    <row r="29">
      <c r="A29" t="inlineStr">
        <is>
          <t>G3FiM6eYqVVVSwKT183kBAbCcLMkZQYnq9bwwnT6pump</t>
        </is>
      </c>
      <c r="B29" t="inlineStr">
        <is>
          <t>RAFTAI</t>
        </is>
      </c>
      <c r="C29" t="n">
        <v>0</v>
      </c>
      <c r="D29" t="n">
        <v>0.218</v>
      </c>
      <c r="E29" t="n">
        <v>0.23</v>
      </c>
      <c r="F29" t="n">
        <v>0.972</v>
      </c>
      <c r="G29" t="n">
        <v>1.19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HYPERLINK("https://www.defined.fi/sol/G3FiM6eYqVVVSwKT183kBAbCcLMkZQYnq9bwwnT6pump?maker=3oxKo6yxZT3n19fr8WKoDzJTRwXWBw6PpXME3SpKuRTt","https://www.defined.fi/sol/G3FiM6eYqVVVSwKT183kBAbCcLMkZQYnq9bwwnT6pump?maker=3oxKo6yxZT3n19fr8WKoDzJTRwXWBw6PpXME3SpKuRTt")</f>
        <v/>
      </c>
      <c r="M29">
        <f>HYPERLINK("https://dexscreener.com/solana/G3FiM6eYqVVVSwKT183kBAbCcLMkZQYnq9bwwnT6pump?maker=3oxKo6yxZT3n19fr8WKoDzJTRwXWBw6PpXME3SpKuRTt","https://dexscreener.com/solana/G3FiM6eYqVVVSwKT183kBAbCcLMkZQYnq9bwwnT6pump?maker=3oxKo6yxZT3n19fr8WKoDzJTRwXWBw6PpXME3SpKuRTt")</f>
        <v/>
      </c>
    </row>
    <row r="30">
      <c r="A30" t="inlineStr">
        <is>
          <t>93a44B6pvUp84mvMxw9WnT6JTm9x36cVazFKAaANpump</t>
        </is>
      </c>
      <c r="B30" t="inlineStr">
        <is>
          <t>AiGod</t>
        </is>
      </c>
      <c r="C30" t="n">
        <v>0</v>
      </c>
      <c r="D30" t="n">
        <v>-0.83</v>
      </c>
      <c r="E30" t="n">
        <v>-1</v>
      </c>
      <c r="F30" t="n">
        <v>1.89</v>
      </c>
      <c r="G30" t="n">
        <v>1.06</v>
      </c>
      <c r="H30" t="n">
        <v>2</v>
      </c>
      <c r="I30" t="n">
        <v>1</v>
      </c>
      <c r="J30" t="n">
        <v>-1</v>
      </c>
      <c r="K30" t="n">
        <v>-1</v>
      </c>
      <c r="L30">
        <f>HYPERLINK("https://www.defined.fi/sol/93a44B6pvUp84mvMxw9WnT6JTm9x36cVazFKAaANpump?maker=3oxKo6yxZT3n19fr8WKoDzJTRwXWBw6PpXME3SpKuRTt","https://www.defined.fi/sol/93a44B6pvUp84mvMxw9WnT6JTm9x36cVazFKAaANpump?maker=3oxKo6yxZT3n19fr8WKoDzJTRwXWBw6PpXME3SpKuRTt")</f>
        <v/>
      </c>
      <c r="M30">
        <f>HYPERLINK("https://dexscreener.com/solana/93a44B6pvUp84mvMxw9WnT6JTm9x36cVazFKAaANpump?maker=3oxKo6yxZT3n19fr8WKoDzJTRwXWBw6PpXME3SpKuRTt","https://dexscreener.com/solana/93a44B6pvUp84mvMxw9WnT6JTm9x36cVazFKAaANpump?maker=3oxKo6yxZT3n19fr8WKoDzJTRwXWBw6PpXME3SpKuRTt")</f>
        <v/>
      </c>
    </row>
    <row r="31">
      <c r="A31" t="inlineStr">
        <is>
          <t>23sHHHaQsEXJpbjuVmZhpM9CQTwfpeHXFWXEBXQgpump</t>
        </is>
      </c>
      <c r="B31" t="inlineStr">
        <is>
          <t>Apollo</t>
        </is>
      </c>
      <c r="C31" t="n">
        <v>1</v>
      </c>
      <c r="D31" t="n">
        <v>-1.88</v>
      </c>
      <c r="E31" t="n">
        <v>-0.68</v>
      </c>
      <c r="F31" t="n">
        <v>2.76</v>
      </c>
      <c r="G31" t="n">
        <v>0.886</v>
      </c>
      <c r="H31" t="n">
        <v>2</v>
      </c>
      <c r="I31" t="n">
        <v>1</v>
      </c>
      <c r="J31" t="n">
        <v>-1</v>
      </c>
      <c r="K31" t="n">
        <v>-1</v>
      </c>
      <c r="L31">
        <f>HYPERLINK("https://www.defined.fi/sol/23sHHHaQsEXJpbjuVmZhpM9CQTwfpeHXFWXEBXQgpump?maker=3oxKo6yxZT3n19fr8WKoDzJTRwXWBw6PpXME3SpKuRTt","https://www.defined.fi/sol/23sHHHaQsEXJpbjuVmZhpM9CQTwfpeHXFWXEBXQgpump?maker=3oxKo6yxZT3n19fr8WKoDzJTRwXWBw6PpXME3SpKuRTt")</f>
        <v/>
      </c>
      <c r="M31">
        <f>HYPERLINK("https://dexscreener.com/solana/23sHHHaQsEXJpbjuVmZhpM9CQTwfpeHXFWXEBXQgpump?maker=3oxKo6yxZT3n19fr8WKoDzJTRwXWBw6PpXME3SpKuRTt","https://dexscreener.com/solana/23sHHHaQsEXJpbjuVmZhpM9CQTwfpeHXFWXEBXQgpump?maker=3oxKo6yxZT3n19fr8WKoDzJTRwXWBw6PpXME3SpKuRTt")</f>
        <v/>
      </c>
    </row>
    <row r="32">
      <c r="A32" t="inlineStr">
        <is>
          <t>C83SB3qqxC9cufEAveCEaRsgNExTuLZNJhWADaT3pump</t>
        </is>
      </c>
      <c r="B32" t="inlineStr">
        <is>
          <t>RAG</t>
        </is>
      </c>
      <c r="C32" t="n">
        <v>1</v>
      </c>
      <c r="D32" t="n">
        <v>-0.365</v>
      </c>
      <c r="E32" t="n">
        <v>-1</v>
      </c>
      <c r="F32" t="n">
        <v>0.975</v>
      </c>
      <c r="G32" t="n">
        <v>0.61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HYPERLINK("https://www.defined.fi/sol/C83SB3qqxC9cufEAveCEaRsgNExTuLZNJhWADaT3pump?maker=3oxKo6yxZT3n19fr8WKoDzJTRwXWBw6PpXME3SpKuRTt","https://www.defined.fi/sol/C83SB3qqxC9cufEAveCEaRsgNExTuLZNJhWADaT3pump?maker=3oxKo6yxZT3n19fr8WKoDzJTRwXWBw6PpXME3SpKuRTt")</f>
        <v/>
      </c>
      <c r="M32">
        <f>HYPERLINK("https://dexscreener.com/solana/C83SB3qqxC9cufEAveCEaRsgNExTuLZNJhWADaT3pump?maker=3oxKo6yxZT3n19fr8WKoDzJTRwXWBw6PpXME3SpKuRTt","https://dexscreener.com/solana/C83SB3qqxC9cufEAveCEaRsgNExTuLZNJhWADaT3pump?maker=3oxKo6yxZT3n19fr8WKoDzJTRwXWBw6PpXME3SpKuRTt")</f>
        <v/>
      </c>
    </row>
    <row r="33">
      <c r="A33" t="inlineStr">
        <is>
          <t>GuwRqNESB6rjuWJa8YsJzoc9WinvWiti7bz3gqUqpump</t>
        </is>
      </c>
      <c r="B33" t="inlineStr">
        <is>
          <t>Lotus</t>
        </is>
      </c>
      <c r="C33" t="n">
        <v>1</v>
      </c>
      <c r="D33" t="n">
        <v>-1.7</v>
      </c>
      <c r="E33" t="n">
        <v>-0.58</v>
      </c>
      <c r="F33" t="n">
        <v>2.92</v>
      </c>
      <c r="G33" t="n">
        <v>1.23</v>
      </c>
      <c r="H33" t="n">
        <v>2</v>
      </c>
      <c r="I33" t="n">
        <v>1</v>
      </c>
      <c r="J33" t="n">
        <v>-1</v>
      </c>
      <c r="K33" t="n">
        <v>-1</v>
      </c>
      <c r="L33">
        <f>HYPERLINK("https://www.defined.fi/sol/GuwRqNESB6rjuWJa8YsJzoc9WinvWiti7bz3gqUqpump?maker=3oxKo6yxZT3n19fr8WKoDzJTRwXWBw6PpXME3SpKuRTt","https://www.defined.fi/sol/GuwRqNESB6rjuWJa8YsJzoc9WinvWiti7bz3gqUqpump?maker=3oxKo6yxZT3n19fr8WKoDzJTRwXWBw6PpXME3SpKuRTt")</f>
        <v/>
      </c>
      <c r="M33">
        <f>HYPERLINK("https://dexscreener.com/solana/GuwRqNESB6rjuWJa8YsJzoc9WinvWiti7bz3gqUqpump?maker=3oxKo6yxZT3n19fr8WKoDzJTRwXWBw6PpXME3SpKuRTt","https://dexscreener.com/solana/GuwRqNESB6rjuWJa8YsJzoc9WinvWiti7bz3gqUqpump?maker=3oxKo6yxZT3n19fr8WKoDzJTRwXWBw6PpXME3SpKuRTt")</f>
        <v/>
      </c>
    </row>
    <row r="34">
      <c r="A34" t="inlineStr">
        <is>
          <t>8DSpJHifRcfJq9U23akBNU7xSvksRGUNnLM91mBmpump</t>
        </is>
      </c>
      <c r="B34" t="inlineStr">
        <is>
          <t>Axiology</t>
        </is>
      </c>
      <c r="C34" t="n">
        <v>1</v>
      </c>
      <c r="D34" t="n">
        <v>-0.667</v>
      </c>
      <c r="E34" t="n">
        <v>-1</v>
      </c>
      <c r="F34" t="n">
        <v>1.46</v>
      </c>
      <c r="G34" t="n">
        <v>0.795</v>
      </c>
      <c r="H34" t="n">
        <v>2</v>
      </c>
      <c r="I34" t="n">
        <v>1</v>
      </c>
      <c r="J34" t="n">
        <v>-1</v>
      </c>
      <c r="K34" t="n">
        <v>-1</v>
      </c>
      <c r="L34">
        <f>HYPERLINK("https://www.defined.fi/sol/8DSpJHifRcfJq9U23akBNU7xSvksRGUNnLM91mBmpump?maker=3oxKo6yxZT3n19fr8WKoDzJTRwXWBw6PpXME3SpKuRTt","https://www.defined.fi/sol/8DSpJHifRcfJq9U23akBNU7xSvksRGUNnLM91mBmpump?maker=3oxKo6yxZT3n19fr8WKoDzJTRwXWBw6PpXME3SpKuRTt")</f>
        <v/>
      </c>
      <c r="M34">
        <f>HYPERLINK("https://dexscreener.com/solana/8DSpJHifRcfJq9U23akBNU7xSvksRGUNnLM91mBmpump?maker=3oxKo6yxZT3n19fr8WKoDzJTRwXWBw6PpXME3SpKuRTt","https://dexscreener.com/solana/8DSpJHifRcfJq9U23akBNU7xSvksRGUNnLM91mBmpump?maker=3oxKo6yxZT3n19fr8WKoDzJTRwXWBw6PpXME3SpKuRTt")</f>
        <v/>
      </c>
    </row>
    <row r="35">
      <c r="A35" t="inlineStr">
        <is>
          <t>B77WDWdC7SnC4BJCwMWjdD1rTX3U57qwTg77utN1pump</t>
        </is>
      </c>
      <c r="B35" t="inlineStr">
        <is>
          <t>SIN</t>
        </is>
      </c>
      <c r="C35" t="n">
        <v>1</v>
      </c>
      <c r="D35" t="n">
        <v>0.117</v>
      </c>
      <c r="E35" t="n">
        <v>0.12</v>
      </c>
      <c r="F35" t="n">
        <v>0.974</v>
      </c>
      <c r="G35" t="n">
        <v>1.09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HYPERLINK("https://www.defined.fi/sol/B77WDWdC7SnC4BJCwMWjdD1rTX3U57qwTg77utN1pump?maker=3oxKo6yxZT3n19fr8WKoDzJTRwXWBw6PpXME3SpKuRTt","https://www.defined.fi/sol/B77WDWdC7SnC4BJCwMWjdD1rTX3U57qwTg77utN1pump?maker=3oxKo6yxZT3n19fr8WKoDzJTRwXWBw6PpXME3SpKuRTt")</f>
        <v/>
      </c>
      <c r="M35">
        <f>HYPERLINK("https://dexscreener.com/solana/B77WDWdC7SnC4BJCwMWjdD1rTX3U57qwTg77utN1pump?maker=3oxKo6yxZT3n19fr8WKoDzJTRwXWBw6PpXME3SpKuRTt","https://dexscreener.com/solana/B77WDWdC7SnC4BJCwMWjdD1rTX3U57qwTg77utN1pump?maker=3oxKo6yxZT3n19fr8WKoDzJTRwXWBw6PpXME3SpKuRTt")</f>
        <v/>
      </c>
    </row>
    <row r="36">
      <c r="A36" t="inlineStr">
        <is>
          <t>9wtFqbMCFDLwgEboVs3WJhVG2VgwdFBo3osqtqgXpump</t>
        </is>
      </c>
      <c r="B36" t="inlineStr">
        <is>
          <t>TEAPOT</t>
        </is>
      </c>
      <c r="C36" t="n">
        <v>1</v>
      </c>
      <c r="D36" t="n">
        <v>0.278</v>
      </c>
      <c r="E36" t="n">
        <v>0.14</v>
      </c>
      <c r="F36" t="n">
        <v>1.95</v>
      </c>
      <c r="G36" t="n">
        <v>2.23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HYPERLINK("https://www.defined.fi/sol/9wtFqbMCFDLwgEboVs3WJhVG2VgwdFBo3osqtqgXpump?maker=3oxKo6yxZT3n19fr8WKoDzJTRwXWBw6PpXME3SpKuRTt","https://www.defined.fi/sol/9wtFqbMCFDLwgEboVs3WJhVG2VgwdFBo3osqtqgXpump?maker=3oxKo6yxZT3n19fr8WKoDzJTRwXWBw6PpXME3SpKuRTt")</f>
        <v/>
      </c>
      <c r="M36">
        <f>HYPERLINK("https://dexscreener.com/solana/9wtFqbMCFDLwgEboVs3WJhVG2VgwdFBo3osqtqgXpump?maker=3oxKo6yxZT3n19fr8WKoDzJTRwXWBw6PpXME3SpKuRTt","https://dexscreener.com/solana/9wtFqbMCFDLwgEboVs3WJhVG2VgwdFBo3osqtqgXpump?maker=3oxKo6yxZT3n19fr8WKoDzJTRwXWBw6PpXME3SpKuRTt")</f>
        <v/>
      </c>
    </row>
    <row r="37">
      <c r="A37" t="inlineStr">
        <is>
          <t>GMNDxoWKwjvYvRzznkVjd9KaJ6UAX48JwJmXvcNypump</t>
        </is>
      </c>
      <c r="B37" t="inlineStr">
        <is>
          <t>numogram</t>
        </is>
      </c>
      <c r="C37" t="n">
        <v>1</v>
      </c>
      <c r="D37" t="n">
        <v>-0.241</v>
      </c>
      <c r="E37" t="n">
        <v>-0.12</v>
      </c>
      <c r="F37" t="n">
        <v>1.94</v>
      </c>
      <c r="G37" t="n">
        <v>1.7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HYPERLINK("https://www.defined.fi/sol/GMNDxoWKwjvYvRzznkVjd9KaJ6UAX48JwJmXvcNypump?maker=3oxKo6yxZT3n19fr8WKoDzJTRwXWBw6PpXME3SpKuRTt","https://www.defined.fi/sol/GMNDxoWKwjvYvRzznkVjd9KaJ6UAX48JwJmXvcNypump?maker=3oxKo6yxZT3n19fr8WKoDzJTRwXWBw6PpXME3SpKuRTt")</f>
        <v/>
      </c>
      <c r="M37">
        <f>HYPERLINK("https://dexscreener.com/solana/GMNDxoWKwjvYvRzznkVjd9KaJ6UAX48JwJmXvcNypump?maker=3oxKo6yxZT3n19fr8WKoDzJTRwXWBw6PpXME3SpKuRTt","https://dexscreener.com/solana/GMNDxoWKwjvYvRzznkVjd9KaJ6UAX48JwJmXvcNypump?maker=3oxKo6yxZT3n19fr8WKoDzJTRwXWBw6PpXME3SpKuRTt")</f>
        <v/>
      </c>
    </row>
    <row r="38">
      <c r="A38" t="inlineStr">
        <is>
          <t>AJW3MAoaoG1k2wGQFGeDiF66p1VmFMDTWuVGJJeDpump</t>
        </is>
      </c>
      <c r="B38" t="inlineStr">
        <is>
          <t>unknown_AJW3</t>
        </is>
      </c>
      <c r="C38" t="n">
        <v>1</v>
      </c>
      <c r="D38" t="n">
        <v>0.183</v>
      </c>
      <c r="E38" t="n">
        <v>0.08</v>
      </c>
      <c r="F38" t="n">
        <v>2.19</v>
      </c>
      <c r="G38" t="n">
        <v>2.37</v>
      </c>
      <c r="H38" t="n">
        <v>2</v>
      </c>
      <c r="I38" t="n">
        <v>2</v>
      </c>
      <c r="J38" t="n">
        <v>-1</v>
      </c>
      <c r="K38" t="n">
        <v>-1</v>
      </c>
      <c r="L38">
        <f>HYPERLINK("https://www.defined.fi/sol/AJW3MAoaoG1k2wGQFGeDiF66p1VmFMDTWuVGJJeDpump?maker=3oxKo6yxZT3n19fr8WKoDzJTRwXWBw6PpXME3SpKuRTt","https://www.defined.fi/sol/AJW3MAoaoG1k2wGQFGeDiF66p1VmFMDTWuVGJJeDpump?maker=3oxKo6yxZT3n19fr8WKoDzJTRwXWBw6PpXME3SpKuRTt")</f>
        <v/>
      </c>
      <c r="M38">
        <f>HYPERLINK("https://dexscreener.com/solana/AJW3MAoaoG1k2wGQFGeDiF66p1VmFMDTWuVGJJeDpump?maker=3oxKo6yxZT3n19fr8WKoDzJTRwXWBw6PpXME3SpKuRTt","https://dexscreener.com/solana/AJW3MAoaoG1k2wGQFGeDiF66p1VmFMDTWuVGJJeDpump?maker=3oxKo6yxZT3n19fr8WKoDzJTRwXWBw6PpXME3SpKuRTt")</f>
        <v/>
      </c>
    </row>
    <row r="39">
      <c r="A39" t="inlineStr">
        <is>
          <t>7XX64EidmTFff9rs4zqTX1VNJ8b5W8Hn1FReY83Gpump</t>
        </is>
      </c>
      <c r="B39" t="inlineStr">
        <is>
          <t>NONG</t>
        </is>
      </c>
      <c r="C39" t="n">
        <v>1</v>
      </c>
      <c r="D39" t="n">
        <v>0.425</v>
      </c>
      <c r="E39" t="n">
        <v>0.22</v>
      </c>
      <c r="F39" t="n">
        <v>1.95</v>
      </c>
      <c r="G39" t="n">
        <v>2.37</v>
      </c>
      <c r="H39" t="n">
        <v>1</v>
      </c>
      <c r="I39" t="n">
        <v>3</v>
      </c>
      <c r="J39" t="n">
        <v>-1</v>
      </c>
      <c r="K39" t="n">
        <v>-1</v>
      </c>
      <c r="L39">
        <f>HYPERLINK("https://www.defined.fi/sol/7XX64EidmTFff9rs4zqTX1VNJ8b5W8Hn1FReY83Gpump?maker=3oxKo6yxZT3n19fr8WKoDzJTRwXWBw6PpXME3SpKuRTt","https://www.defined.fi/sol/7XX64EidmTFff9rs4zqTX1VNJ8b5W8Hn1FReY83Gpump?maker=3oxKo6yxZT3n19fr8WKoDzJTRwXWBw6PpXME3SpKuRTt")</f>
        <v/>
      </c>
      <c r="M39">
        <f>HYPERLINK("https://dexscreener.com/solana/7XX64EidmTFff9rs4zqTX1VNJ8b5W8Hn1FReY83Gpump?maker=3oxKo6yxZT3n19fr8WKoDzJTRwXWBw6PpXME3SpKuRTt","https://dexscreener.com/solana/7XX64EidmTFff9rs4zqTX1VNJ8b5W8Hn1FReY83Gpump?maker=3oxKo6yxZT3n19fr8WKoDzJTRwXWBw6PpXME3SpKuRTt")</f>
        <v/>
      </c>
    </row>
    <row r="40">
      <c r="A40" t="inlineStr">
        <is>
          <t>5ymzsgQjiaa4bXEPgrVTgNJJWyHUw3En3i9Jppb4pump</t>
        </is>
      </c>
      <c r="B40" t="inlineStr">
        <is>
          <t>blake</t>
        </is>
      </c>
      <c r="C40" t="n">
        <v>1</v>
      </c>
      <c r="D40" t="n">
        <v>0.416</v>
      </c>
      <c r="E40" t="n">
        <v>0.1</v>
      </c>
      <c r="F40" t="n">
        <v>4.35</v>
      </c>
      <c r="G40" t="n">
        <v>4.77</v>
      </c>
      <c r="H40" t="n">
        <v>4</v>
      </c>
      <c r="I40" t="n">
        <v>3</v>
      </c>
      <c r="J40" t="n">
        <v>-1</v>
      </c>
      <c r="K40" t="n">
        <v>-1</v>
      </c>
      <c r="L40">
        <f>HYPERLINK("https://www.defined.fi/sol/5ymzsgQjiaa4bXEPgrVTgNJJWyHUw3En3i9Jppb4pump?maker=3oxKo6yxZT3n19fr8WKoDzJTRwXWBw6PpXME3SpKuRTt","https://www.defined.fi/sol/5ymzsgQjiaa4bXEPgrVTgNJJWyHUw3En3i9Jppb4pump?maker=3oxKo6yxZT3n19fr8WKoDzJTRwXWBw6PpXME3SpKuRTt")</f>
        <v/>
      </c>
      <c r="M40">
        <f>HYPERLINK("https://dexscreener.com/solana/5ymzsgQjiaa4bXEPgrVTgNJJWyHUw3En3i9Jppb4pump?maker=3oxKo6yxZT3n19fr8WKoDzJTRwXWBw6PpXME3SpKuRTt","https://dexscreener.com/solana/5ymzsgQjiaa4bXEPgrVTgNJJWyHUw3En3i9Jppb4pump?maker=3oxKo6yxZT3n19fr8WKoDzJTRwXWBw6PpXME3SpKuRTt")</f>
        <v/>
      </c>
    </row>
    <row r="41">
      <c r="A41" t="inlineStr">
        <is>
          <t>EYM9RgX3S7QqdzUVXK2UuVsy4SH81FX8FHCYqQe1pump</t>
        </is>
      </c>
      <c r="B41" t="inlineStr">
        <is>
          <t>VICTIM</t>
        </is>
      </c>
      <c r="C41" t="n">
        <v>1</v>
      </c>
      <c r="D41" t="n">
        <v>-0.481</v>
      </c>
      <c r="E41" t="n">
        <v>-0.25</v>
      </c>
      <c r="F41" t="n">
        <v>1.95</v>
      </c>
      <c r="G41" t="n">
        <v>1.47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HYPERLINK("https://www.defined.fi/sol/EYM9RgX3S7QqdzUVXK2UuVsy4SH81FX8FHCYqQe1pump?maker=3oxKo6yxZT3n19fr8WKoDzJTRwXWBw6PpXME3SpKuRTt","https://www.defined.fi/sol/EYM9RgX3S7QqdzUVXK2UuVsy4SH81FX8FHCYqQe1pump?maker=3oxKo6yxZT3n19fr8WKoDzJTRwXWBw6PpXME3SpKuRTt")</f>
        <v/>
      </c>
      <c r="M41">
        <f>HYPERLINK("https://dexscreener.com/solana/EYM9RgX3S7QqdzUVXK2UuVsy4SH81FX8FHCYqQe1pump?maker=3oxKo6yxZT3n19fr8WKoDzJTRwXWBw6PpXME3SpKuRTt","https://dexscreener.com/solana/EYM9RgX3S7QqdzUVXK2UuVsy4SH81FX8FHCYqQe1pump?maker=3oxKo6yxZT3n19fr8WKoDzJTRwXWBw6PpXME3SpKuRTt")</f>
        <v/>
      </c>
    </row>
    <row r="42">
      <c r="A42" t="inlineStr">
        <is>
          <t>ETZDTrZp1tWSTPHf22cyUXiv5xGzXuBFEwJAsE8ypump</t>
        </is>
      </c>
      <c r="B42" t="inlineStr">
        <is>
          <t>xcog</t>
        </is>
      </c>
      <c r="C42" t="n">
        <v>1</v>
      </c>
      <c r="D42" t="n">
        <v>12.02</v>
      </c>
      <c r="E42" t="n">
        <v>12</v>
      </c>
      <c r="F42" t="n">
        <v>0.968</v>
      </c>
      <c r="G42" t="n">
        <v>12.99</v>
      </c>
      <c r="H42" t="n">
        <v>1</v>
      </c>
      <c r="I42" t="n">
        <v>5</v>
      </c>
      <c r="J42" t="n">
        <v>-1</v>
      </c>
      <c r="K42" t="n">
        <v>-1</v>
      </c>
      <c r="L42">
        <f>HYPERLINK("https://www.defined.fi/sol/ETZDTrZp1tWSTPHf22cyUXiv5xGzXuBFEwJAsE8ypump?maker=3oxKo6yxZT3n19fr8WKoDzJTRwXWBw6PpXME3SpKuRTt","https://www.defined.fi/sol/ETZDTrZp1tWSTPHf22cyUXiv5xGzXuBFEwJAsE8ypump?maker=3oxKo6yxZT3n19fr8WKoDzJTRwXWBw6PpXME3SpKuRTt")</f>
        <v/>
      </c>
      <c r="M42">
        <f>HYPERLINK("https://dexscreener.com/solana/ETZDTrZp1tWSTPHf22cyUXiv5xGzXuBFEwJAsE8ypump?maker=3oxKo6yxZT3n19fr8WKoDzJTRwXWBw6PpXME3SpKuRTt","https://dexscreener.com/solana/ETZDTrZp1tWSTPHf22cyUXiv5xGzXuBFEwJAsE8ypump?maker=3oxKo6yxZT3n19fr8WKoDzJTRwXWBw6PpXME3SpKuRTt")</f>
        <v/>
      </c>
    </row>
    <row r="43">
      <c r="A43" t="inlineStr">
        <is>
          <t>DCrPFBDZBVdVaiu98Jr9woaPRT5BUqZwSNr9Chdgpump</t>
        </is>
      </c>
      <c r="B43" t="inlineStr">
        <is>
          <t>bees</t>
        </is>
      </c>
      <c r="C43" t="n">
        <v>1</v>
      </c>
      <c r="D43" t="n">
        <v>5.7</v>
      </c>
      <c r="E43" t="n">
        <v>5.36</v>
      </c>
      <c r="F43" t="n">
        <v>1.06</v>
      </c>
      <c r="G43" t="n">
        <v>6.76</v>
      </c>
      <c r="H43" t="n">
        <v>1</v>
      </c>
      <c r="I43" t="n">
        <v>5</v>
      </c>
      <c r="J43" t="n">
        <v>-1</v>
      </c>
      <c r="K43" t="n">
        <v>-1</v>
      </c>
      <c r="L43">
        <f>HYPERLINK("https://www.defined.fi/sol/DCrPFBDZBVdVaiu98Jr9woaPRT5BUqZwSNr9Chdgpump?maker=3oxKo6yxZT3n19fr8WKoDzJTRwXWBw6PpXME3SpKuRTt","https://www.defined.fi/sol/DCrPFBDZBVdVaiu98Jr9woaPRT5BUqZwSNr9Chdgpump?maker=3oxKo6yxZT3n19fr8WKoDzJTRwXWBw6PpXME3SpKuRTt")</f>
        <v/>
      </c>
      <c r="M43">
        <f>HYPERLINK("https://dexscreener.com/solana/DCrPFBDZBVdVaiu98Jr9woaPRT5BUqZwSNr9Chdgpump?maker=3oxKo6yxZT3n19fr8WKoDzJTRwXWBw6PpXME3SpKuRTt","https://dexscreener.com/solana/DCrPFBDZBVdVaiu98Jr9woaPRT5BUqZwSNr9Chdgpump?maker=3oxKo6yxZT3n19fr8WKoDzJTRwXWBw6PpXME3SpKuRTt")</f>
        <v/>
      </c>
    </row>
    <row r="44">
      <c r="A44" t="inlineStr">
        <is>
          <t>92mNG3FvRynhEmsLRozZSy4nCxK9QVmpV4eKPRpfX4Uo</t>
        </is>
      </c>
      <c r="B44" t="inlineStr">
        <is>
          <t>ants</t>
        </is>
      </c>
      <c r="C44" t="n">
        <v>1</v>
      </c>
      <c r="D44" t="n">
        <v>-0.713</v>
      </c>
      <c r="E44" t="n">
        <v>-0.73</v>
      </c>
      <c r="F44" t="n">
        <v>0.982</v>
      </c>
      <c r="G44" t="n">
        <v>0.269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HYPERLINK("https://www.defined.fi/sol/92mNG3FvRynhEmsLRozZSy4nCxK9QVmpV4eKPRpfX4Uo?maker=3oxKo6yxZT3n19fr8WKoDzJTRwXWBw6PpXME3SpKuRTt","https://www.defined.fi/sol/92mNG3FvRynhEmsLRozZSy4nCxK9QVmpV4eKPRpfX4Uo?maker=3oxKo6yxZT3n19fr8WKoDzJTRwXWBw6PpXME3SpKuRTt")</f>
        <v/>
      </c>
      <c r="M44">
        <f>HYPERLINK("https://dexscreener.com/solana/92mNG3FvRynhEmsLRozZSy4nCxK9QVmpV4eKPRpfX4Uo?maker=3oxKo6yxZT3n19fr8WKoDzJTRwXWBw6PpXME3SpKuRTt","https://dexscreener.com/solana/92mNG3FvRynhEmsLRozZSy4nCxK9QVmpV4eKPRpfX4Uo?maker=3oxKo6yxZT3n19fr8WKoDzJTRwXWBw6PpXME3SpKuRTt")</f>
        <v/>
      </c>
    </row>
    <row r="45">
      <c r="A45" t="inlineStr">
        <is>
          <t>6QY9S6h6VRqqt52rp4DDUfYxMornvk2zRChK32B9pump</t>
        </is>
      </c>
      <c r="B45" t="inlineStr">
        <is>
          <t>unknown_6QY9</t>
        </is>
      </c>
      <c r="C45" t="n">
        <v>1</v>
      </c>
      <c r="D45" t="n">
        <v>0.119</v>
      </c>
      <c r="E45" t="n">
        <v>-1</v>
      </c>
      <c r="F45" t="n">
        <v>0.988</v>
      </c>
      <c r="G45" t="n">
        <v>1.11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HYPERLINK("https://www.defined.fi/sol/6QY9S6h6VRqqt52rp4DDUfYxMornvk2zRChK32B9pump?maker=3oxKo6yxZT3n19fr8WKoDzJTRwXWBw6PpXME3SpKuRTt","https://www.defined.fi/sol/6QY9S6h6VRqqt52rp4DDUfYxMornvk2zRChK32B9pump?maker=3oxKo6yxZT3n19fr8WKoDzJTRwXWBw6PpXME3SpKuRTt")</f>
        <v/>
      </c>
      <c r="M45">
        <f>HYPERLINK("https://dexscreener.com/solana/6QY9S6h6VRqqt52rp4DDUfYxMornvk2zRChK32B9pump?maker=3oxKo6yxZT3n19fr8WKoDzJTRwXWBw6PpXME3SpKuRTt","https://dexscreener.com/solana/6QY9S6h6VRqqt52rp4DDUfYxMornvk2zRChK32B9pump?maker=3oxKo6yxZT3n19fr8WKoDzJTRwXWBw6PpXME3SpKuRTt")</f>
        <v/>
      </c>
    </row>
    <row r="46">
      <c r="A46" t="inlineStr">
        <is>
          <t>Hp3WCQE2gfVBYxyXa3RMFeiudSM1KMANnqQbmDLVpump</t>
        </is>
      </c>
      <c r="B46" t="inlineStr">
        <is>
          <t>mindfk</t>
        </is>
      </c>
      <c r="C46" t="n">
        <v>1</v>
      </c>
      <c r="D46" t="n">
        <v>-1.91</v>
      </c>
      <c r="E46" t="n">
        <v>-0.48</v>
      </c>
      <c r="F46" t="n">
        <v>3.93</v>
      </c>
      <c r="G46" t="n">
        <v>2.03</v>
      </c>
      <c r="H46" t="n">
        <v>2</v>
      </c>
      <c r="I46" t="n">
        <v>2</v>
      </c>
      <c r="J46" t="n">
        <v>-1</v>
      </c>
      <c r="K46" t="n">
        <v>-1</v>
      </c>
      <c r="L46">
        <f>HYPERLINK("https://www.defined.fi/sol/Hp3WCQE2gfVBYxyXa3RMFeiudSM1KMANnqQbmDLVpump?maker=3oxKo6yxZT3n19fr8WKoDzJTRwXWBw6PpXME3SpKuRTt","https://www.defined.fi/sol/Hp3WCQE2gfVBYxyXa3RMFeiudSM1KMANnqQbmDLVpump?maker=3oxKo6yxZT3n19fr8WKoDzJTRwXWBw6PpXME3SpKuRTt")</f>
        <v/>
      </c>
      <c r="M46">
        <f>HYPERLINK("https://dexscreener.com/solana/Hp3WCQE2gfVBYxyXa3RMFeiudSM1KMANnqQbmDLVpump?maker=3oxKo6yxZT3n19fr8WKoDzJTRwXWBw6PpXME3SpKuRTt","https://dexscreener.com/solana/Hp3WCQE2gfVBYxyXa3RMFeiudSM1KMANnqQbmDLVpump?maker=3oxKo6yxZT3n19fr8WKoDzJTRwXWBw6PpXME3SpKuRTt")</f>
        <v/>
      </c>
    </row>
    <row r="47">
      <c r="A47" t="inlineStr">
        <is>
          <t>CkEudxkRhWCTqbL1BghGZJgv8A9U4dQbeH64XoH9pump</t>
        </is>
      </c>
      <c r="B47" t="inlineStr">
        <is>
          <t>unknown_CkEu</t>
        </is>
      </c>
      <c r="C47" t="n">
        <v>1</v>
      </c>
      <c r="D47" t="n">
        <v>-0.479</v>
      </c>
      <c r="E47" t="n">
        <v>-1</v>
      </c>
      <c r="F47" t="n">
        <v>0.986</v>
      </c>
      <c r="G47" t="n">
        <v>0.507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HYPERLINK("https://www.defined.fi/sol/CkEudxkRhWCTqbL1BghGZJgv8A9U4dQbeH64XoH9pump?maker=3oxKo6yxZT3n19fr8WKoDzJTRwXWBw6PpXME3SpKuRTt","https://www.defined.fi/sol/CkEudxkRhWCTqbL1BghGZJgv8A9U4dQbeH64XoH9pump?maker=3oxKo6yxZT3n19fr8WKoDzJTRwXWBw6PpXME3SpKuRTt")</f>
        <v/>
      </c>
      <c r="M47">
        <f>HYPERLINK("https://dexscreener.com/solana/CkEudxkRhWCTqbL1BghGZJgv8A9U4dQbeH64XoH9pump?maker=3oxKo6yxZT3n19fr8WKoDzJTRwXWBw6PpXME3SpKuRTt","https://dexscreener.com/solana/CkEudxkRhWCTqbL1BghGZJgv8A9U4dQbeH64XoH9pump?maker=3oxKo6yxZT3n19fr8WKoDzJTRwXWBw6PpXME3SpKuRTt")</f>
        <v/>
      </c>
    </row>
    <row r="48">
      <c r="A48" t="inlineStr">
        <is>
          <t>B78DSFahHE7vj82JRjK69zNWsBvuKe8fWP7n6mF7pump</t>
        </is>
      </c>
      <c r="B48" t="inlineStr">
        <is>
          <t>SHL0MS</t>
        </is>
      </c>
      <c r="C48" t="n">
        <v>1</v>
      </c>
      <c r="D48" t="n">
        <v>0.21</v>
      </c>
      <c r="E48" t="n">
        <v>0.05</v>
      </c>
      <c r="F48" t="n">
        <v>3.92</v>
      </c>
      <c r="G48" t="n">
        <v>4.13</v>
      </c>
      <c r="H48" t="n">
        <v>2</v>
      </c>
      <c r="I48" t="n">
        <v>2</v>
      </c>
      <c r="J48" t="n">
        <v>-1</v>
      </c>
      <c r="K48" t="n">
        <v>-1</v>
      </c>
      <c r="L48">
        <f>HYPERLINK("https://www.defined.fi/sol/B78DSFahHE7vj82JRjK69zNWsBvuKe8fWP7n6mF7pump?maker=3oxKo6yxZT3n19fr8WKoDzJTRwXWBw6PpXME3SpKuRTt","https://www.defined.fi/sol/B78DSFahHE7vj82JRjK69zNWsBvuKe8fWP7n6mF7pump?maker=3oxKo6yxZT3n19fr8WKoDzJTRwXWBw6PpXME3SpKuRTt")</f>
        <v/>
      </c>
      <c r="M48">
        <f>HYPERLINK("https://dexscreener.com/solana/B78DSFahHE7vj82JRjK69zNWsBvuKe8fWP7n6mF7pump?maker=3oxKo6yxZT3n19fr8WKoDzJTRwXWBw6PpXME3SpKuRTt","https://dexscreener.com/solana/B78DSFahHE7vj82JRjK69zNWsBvuKe8fWP7n6mF7pump?maker=3oxKo6yxZT3n19fr8WKoDzJTRwXWBw6PpXME3SpKuRTt")</f>
        <v/>
      </c>
    </row>
    <row r="49">
      <c r="A49" t="inlineStr">
        <is>
          <t>FCGDDio5DuhujHcRQCDbXHnrcSA4pUGg2haNt7S2pump</t>
        </is>
      </c>
      <c r="B49" t="inlineStr">
        <is>
          <t>AirheadFun</t>
        </is>
      </c>
      <c r="C49" t="n">
        <v>1</v>
      </c>
      <c r="D49" t="n">
        <v>0.229</v>
      </c>
      <c r="E49" t="n">
        <v>0.06</v>
      </c>
      <c r="F49" t="n">
        <v>3.91</v>
      </c>
      <c r="G49" t="n">
        <v>4.14</v>
      </c>
      <c r="H49" t="n">
        <v>2</v>
      </c>
      <c r="I49" t="n">
        <v>2</v>
      </c>
      <c r="J49" t="n">
        <v>-1</v>
      </c>
      <c r="K49" t="n">
        <v>-1</v>
      </c>
      <c r="L49">
        <f>HYPERLINK("https://www.defined.fi/sol/FCGDDio5DuhujHcRQCDbXHnrcSA4pUGg2haNt7S2pump?maker=3oxKo6yxZT3n19fr8WKoDzJTRwXWBw6PpXME3SpKuRTt","https://www.defined.fi/sol/FCGDDio5DuhujHcRQCDbXHnrcSA4pUGg2haNt7S2pump?maker=3oxKo6yxZT3n19fr8WKoDzJTRwXWBw6PpXME3SpKuRTt")</f>
        <v/>
      </c>
      <c r="M49">
        <f>HYPERLINK("https://dexscreener.com/solana/FCGDDio5DuhujHcRQCDbXHnrcSA4pUGg2haNt7S2pump?maker=3oxKo6yxZT3n19fr8WKoDzJTRwXWBw6PpXME3SpKuRTt","https://dexscreener.com/solana/FCGDDio5DuhujHcRQCDbXHnrcSA4pUGg2haNt7S2pump?maker=3oxKo6yxZT3n19fr8WKoDzJTRwXWBw6PpXME3SpKuRTt")</f>
        <v/>
      </c>
    </row>
    <row r="50">
      <c r="A50" t="inlineStr">
        <is>
          <t>J8KoJi7LFNdJiGt8qavfpu2R5jXfiZxeKukhHGXgpump</t>
        </is>
      </c>
      <c r="B50" t="inlineStr">
        <is>
          <t>kache</t>
        </is>
      </c>
      <c r="C50" t="n">
        <v>1</v>
      </c>
      <c r="D50" t="n">
        <v>0.328</v>
      </c>
      <c r="E50" t="n">
        <v>0.08</v>
      </c>
      <c r="F50" t="n">
        <v>3.9</v>
      </c>
      <c r="G50" t="n">
        <v>4.23</v>
      </c>
      <c r="H50" t="n">
        <v>3</v>
      </c>
      <c r="I50" t="n">
        <v>3</v>
      </c>
      <c r="J50" t="n">
        <v>-1</v>
      </c>
      <c r="K50" t="n">
        <v>-1</v>
      </c>
      <c r="L50">
        <f>HYPERLINK("https://www.defined.fi/sol/J8KoJi7LFNdJiGt8qavfpu2R5jXfiZxeKukhHGXgpump?maker=3oxKo6yxZT3n19fr8WKoDzJTRwXWBw6PpXME3SpKuRTt","https://www.defined.fi/sol/J8KoJi7LFNdJiGt8qavfpu2R5jXfiZxeKukhHGXgpump?maker=3oxKo6yxZT3n19fr8WKoDzJTRwXWBw6PpXME3SpKuRTt")</f>
        <v/>
      </c>
      <c r="M50">
        <f>HYPERLINK("https://dexscreener.com/solana/J8KoJi7LFNdJiGt8qavfpu2R5jXfiZxeKukhHGXgpump?maker=3oxKo6yxZT3n19fr8WKoDzJTRwXWBw6PpXME3SpKuRTt","https://dexscreener.com/solana/J8KoJi7LFNdJiGt8qavfpu2R5jXfiZxeKukhHGXgpump?maker=3oxKo6yxZT3n19fr8WKoDzJTRwXWBw6PpXME3SpKuRTt")</f>
        <v/>
      </c>
    </row>
    <row r="51">
      <c r="A51" t="inlineStr">
        <is>
          <t>4RZkRJKWmuEM8acRAXUqecyzZBjAJ73HriyafUUKpump</t>
        </is>
      </c>
      <c r="B51" t="inlineStr">
        <is>
          <t>ANDROGYN</t>
        </is>
      </c>
      <c r="C51" t="n">
        <v>1</v>
      </c>
      <c r="D51" t="n">
        <v>0.174</v>
      </c>
      <c r="E51" t="n">
        <v>-1</v>
      </c>
      <c r="F51" t="n">
        <v>1.96</v>
      </c>
      <c r="G51" t="n">
        <v>2.14</v>
      </c>
      <c r="H51" t="n">
        <v>3</v>
      </c>
      <c r="I51" t="n">
        <v>3</v>
      </c>
      <c r="J51" t="n">
        <v>-1</v>
      </c>
      <c r="K51" t="n">
        <v>-1</v>
      </c>
      <c r="L51">
        <f>HYPERLINK("https://www.defined.fi/sol/4RZkRJKWmuEM8acRAXUqecyzZBjAJ73HriyafUUKpump?maker=3oxKo6yxZT3n19fr8WKoDzJTRwXWBw6PpXME3SpKuRTt","https://www.defined.fi/sol/4RZkRJKWmuEM8acRAXUqecyzZBjAJ73HriyafUUKpump?maker=3oxKo6yxZT3n19fr8WKoDzJTRwXWBw6PpXME3SpKuRTt")</f>
        <v/>
      </c>
      <c r="M51">
        <f>HYPERLINK("https://dexscreener.com/solana/4RZkRJKWmuEM8acRAXUqecyzZBjAJ73HriyafUUKpump?maker=3oxKo6yxZT3n19fr8WKoDzJTRwXWBw6PpXME3SpKuRTt","https://dexscreener.com/solana/4RZkRJKWmuEM8acRAXUqecyzZBjAJ73HriyafUUKpump?maker=3oxKo6yxZT3n19fr8WKoDzJTRwXWBw6PpXME3SpKuRTt")</f>
        <v/>
      </c>
    </row>
    <row r="52">
      <c r="A52" t="inlineStr">
        <is>
          <t>GobeaERFuT4eXajYXhSPt5H711q1q4tGi8GqRegapump</t>
        </is>
      </c>
      <c r="B52" t="inlineStr">
        <is>
          <t>MIYAKI</t>
        </is>
      </c>
      <c r="C52" t="n">
        <v>1</v>
      </c>
      <c r="D52" t="n">
        <v>-0.029</v>
      </c>
      <c r="E52" t="n">
        <v>-1</v>
      </c>
      <c r="F52" t="n">
        <v>0.485</v>
      </c>
      <c r="G52" t="n">
        <v>0.456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HYPERLINK("https://www.defined.fi/sol/GobeaERFuT4eXajYXhSPt5H711q1q4tGi8GqRegapump?maker=3oxKo6yxZT3n19fr8WKoDzJTRwXWBw6PpXME3SpKuRTt","https://www.defined.fi/sol/GobeaERFuT4eXajYXhSPt5H711q1q4tGi8GqRegapump?maker=3oxKo6yxZT3n19fr8WKoDzJTRwXWBw6PpXME3SpKuRTt")</f>
        <v/>
      </c>
      <c r="M52">
        <f>HYPERLINK("https://dexscreener.com/solana/GobeaERFuT4eXajYXhSPt5H711q1q4tGi8GqRegapump?maker=3oxKo6yxZT3n19fr8WKoDzJTRwXWBw6PpXME3SpKuRTt","https://dexscreener.com/solana/GobeaERFuT4eXajYXhSPt5H711q1q4tGi8GqRegapump?maker=3oxKo6yxZT3n19fr8WKoDzJTRwXWBw6PpXME3SpKuRTt")</f>
        <v/>
      </c>
    </row>
    <row r="53">
      <c r="A53" t="inlineStr">
        <is>
          <t>EVgPUtiE6Fg7T6RY16ACmydX7uucpCaqsK3es3u2pump</t>
        </is>
      </c>
      <c r="B53" t="inlineStr">
        <is>
          <t>bhole</t>
        </is>
      </c>
      <c r="C53" t="n">
        <v>1</v>
      </c>
      <c r="D53" t="n">
        <v>-0.18</v>
      </c>
      <c r="E53" t="n">
        <v>-0.09</v>
      </c>
      <c r="F53" t="n">
        <v>1.93</v>
      </c>
      <c r="G53" t="n">
        <v>1.75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HYPERLINK("https://www.defined.fi/sol/EVgPUtiE6Fg7T6RY16ACmydX7uucpCaqsK3es3u2pump?maker=3oxKo6yxZT3n19fr8WKoDzJTRwXWBw6PpXME3SpKuRTt","https://www.defined.fi/sol/EVgPUtiE6Fg7T6RY16ACmydX7uucpCaqsK3es3u2pump?maker=3oxKo6yxZT3n19fr8WKoDzJTRwXWBw6PpXME3SpKuRTt")</f>
        <v/>
      </c>
      <c r="M53">
        <f>HYPERLINK("https://dexscreener.com/solana/EVgPUtiE6Fg7T6RY16ACmydX7uucpCaqsK3es3u2pump?maker=3oxKo6yxZT3n19fr8WKoDzJTRwXWBw6PpXME3SpKuRTt","https://dexscreener.com/solana/EVgPUtiE6Fg7T6RY16ACmydX7uucpCaqsK3es3u2pump?maker=3oxKo6yxZT3n19fr8WKoDzJTRwXWBw6PpXME3SpKuRTt")</f>
        <v/>
      </c>
    </row>
    <row r="54">
      <c r="A54" t="inlineStr">
        <is>
          <t>CekE2jcGFDMGtYXhAikas1nfWeYuSP1FgHepuh1epump</t>
        </is>
      </c>
      <c r="B54" t="inlineStr">
        <is>
          <t>$BORG</t>
        </is>
      </c>
      <c r="C54" t="n">
        <v>1</v>
      </c>
      <c r="D54" t="n">
        <v>-0.801</v>
      </c>
      <c r="E54" t="n">
        <v>-0.42</v>
      </c>
      <c r="F54" t="n">
        <v>1.93</v>
      </c>
      <c r="G54" t="n">
        <v>1.12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HYPERLINK("https://www.defined.fi/sol/CekE2jcGFDMGtYXhAikas1nfWeYuSP1FgHepuh1epump?maker=3oxKo6yxZT3n19fr8WKoDzJTRwXWBw6PpXME3SpKuRTt","https://www.defined.fi/sol/CekE2jcGFDMGtYXhAikas1nfWeYuSP1FgHepuh1epump?maker=3oxKo6yxZT3n19fr8WKoDzJTRwXWBw6PpXME3SpKuRTt")</f>
        <v/>
      </c>
      <c r="M54">
        <f>HYPERLINK("https://dexscreener.com/solana/CekE2jcGFDMGtYXhAikas1nfWeYuSP1FgHepuh1epump?maker=3oxKo6yxZT3n19fr8WKoDzJTRwXWBw6PpXME3SpKuRTt","https://dexscreener.com/solana/CekE2jcGFDMGtYXhAikas1nfWeYuSP1FgHepuh1epump?maker=3oxKo6yxZT3n19fr8WKoDzJTRwXWBw6PpXME3SpKuRTt")</f>
        <v/>
      </c>
    </row>
    <row r="55">
      <c r="A55" t="inlineStr">
        <is>
          <t>HrV9nQmA5gGuodzeSUAPm9zHgozedd78Y1ot8XLRpump</t>
        </is>
      </c>
      <c r="B55" t="inlineStr">
        <is>
          <t>DANK</t>
        </is>
      </c>
      <c r="C55" t="n">
        <v>2</v>
      </c>
      <c r="D55" t="n">
        <v>-0.027</v>
      </c>
      <c r="E55" t="n">
        <v>-1</v>
      </c>
      <c r="F55" t="n">
        <v>0.483</v>
      </c>
      <c r="G55" t="n">
        <v>0.456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HYPERLINK("https://www.defined.fi/sol/HrV9nQmA5gGuodzeSUAPm9zHgozedd78Y1ot8XLRpump?maker=3oxKo6yxZT3n19fr8WKoDzJTRwXWBw6PpXME3SpKuRTt","https://www.defined.fi/sol/HrV9nQmA5gGuodzeSUAPm9zHgozedd78Y1ot8XLRpump?maker=3oxKo6yxZT3n19fr8WKoDzJTRwXWBw6PpXME3SpKuRTt")</f>
        <v/>
      </c>
      <c r="M55">
        <f>HYPERLINK("https://dexscreener.com/solana/HrV9nQmA5gGuodzeSUAPm9zHgozedd78Y1ot8XLRpump?maker=3oxKo6yxZT3n19fr8WKoDzJTRwXWBw6PpXME3SpKuRTt","https://dexscreener.com/solana/HrV9nQmA5gGuodzeSUAPm9zHgozedd78Y1ot8XLRpump?maker=3oxKo6yxZT3n19fr8WKoDzJTRwXWBw6PpXME3SpKuRTt")</f>
        <v/>
      </c>
    </row>
    <row r="56">
      <c r="A56" t="inlineStr">
        <is>
          <t>Drr4TY7Pr6DkpPHexNLhnVJEbVRqQaTLz5382HLpump</t>
        </is>
      </c>
      <c r="B56" t="inlineStr">
        <is>
          <t>TOOM</t>
        </is>
      </c>
      <c r="C56" t="n">
        <v>2</v>
      </c>
      <c r="D56" t="n">
        <v>-0.407</v>
      </c>
      <c r="E56" t="n">
        <v>-1</v>
      </c>
      <c r="F56" t="n">
        <v>0.486</v>
      </c>
      <c r="G56" t="n">
        <v>0.079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HYPERLINK("https://www.defined.fi/sol/Drr4TY7Pr6DkpPHexNLhnVJEbVRqQaTLz5382HLpump?maker=3oxKo6yxZT3n19fr8WKoDzJTRwXWBw6PpXME3SpKuRTt","https://www.defined.fi/sol/Drr4TY7Pr6DkpPHexNLhnVJEbVRqQaTLz5382HLpump?maker=3oxKo6yxZT3n19fr8WKoDzJTRwXWBw6PpXME3SpKuRTt")</f>
        <v/>
      </c>
      <c r="M56">
        <f>HYPERLINK("https://dexscreener.com/solana/Drr4TY7Pr6DkpPHexNLhnVJEbVRqQaTLz5382HLpump?maker=3oxKo6yxZT3n19fr8WKoDzJTRwXWBw6PpXME3SpKuRTt","https://dexscreener.com/solana/Drr4TY7Pr6DkpPHexNLhnVJEbVRqQaTLz5382HLpump?maker=3oxKo6yxZT3n19fr8WKoDzJTRwXWBw6PpXME3SpKuRTt")</f>
        <v/>
      </c>
    </row>
    <row r="57">
      <c r="A57" t="inlineStr">
        <is>
          <t>F9VAzPENA75qHkosZMVCbZqCcYDgCF1rAewRc5SWpump</t>
        </is>
      </c>
      <c r="B57" t="inlineStr">
        <is>
          <t>DOGE</t>
        </is>
      </c>
      <c r="C57" t="n">
        <v>2</v>
      </c>
      <c r="D57" t="n">
        <v>0.018</v>
      </c>
      <c r="E57" t="n">
        <v>-1</v>
      </c>
      <c r="F57" t="n">
        <v>0.483</v>
      </c>
      <c r="G57" t="n">
        <v>0.501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HYPERLINK("https://www.defined.fi/sol/F9VAzPENA75qHkosZMVCbZqCcYDgCF1rAewRc5SWpump?maker=3oxKo6yxZT3n19fr8WKoDzJTRwXWBw6PpXME3SpKuRTt","https://www.defined.fi/sol/F9VAzPENA75qHkosZMVCbZqCcYDgCF1rAewRc5SWpump?maker=3oxKo6yxZT3n19fr8WKoDzJTRwXWBw6PpXME3SpKuRTt")</f>
        <v/>
      </c>
      <c r="M57">
        <f>HYPERLINK("https://dexscreener.com/solana/F9VAzPENA75qHkosZMVCbZqCcYDgCF1rAewRc5SWpump?maker=3oxKo6yxZT3n19fr8WKoDzJTRwXWBw6PpXME3SpKuRTt","https://dexscreener.com/solana/F9VAzPENA75qHkosZMVCbZqCcYDgCF1rAewRc5SWpump?maker=3oxKo6yxZT3n19fr8WKoDzJTRwXWBw6PpXME3SpKuRTt")</f>
        <v/>
      </c>
    </row>
    <row r="58">
      <c r="A58" t="inlineStr">
        <is>
          <t>2qvZwHja8bwcGSD2rZpyvvdpR4aWYEmHowCQdsTDpump</t>
        </is>
      </c>
      <c r="B58" t="inlineStr">
        <is>
          <t>RyanFerris</t>
        </is>
      </c>
      <c r="C58" t="n">
        <v>2</v>
      </c>
      <c r="D58" t="n">
        <v>-0.249</v>
      </c>
      <c r="E58" t="n">
        <v>-1</v>
      </c>
      <c r="F58" t="n">
        <v>0.994</v>
      </c>
      <c r="G58" t="n">
        <v>0.746</v>
      </c>
      <c r="H58" t="n">
        <v>2</v>
      </c>
      <c r="I58" t="n">
        <v>1</v>
      </c>
      <c r="J58" t="n">
        <v>-1</v>
      </c>
      <c r="K58" t="n">
        <v>-1</v>
      </c>
      <c r="L58">
        <f>HYPERLINK("https://www.defined.fi/sol/2qvZwHja8bwcGSD2rZpyvvdpR4aWYEmHowCQdsTDpump?maker=3oxKo6yxZT3n19fr8WKoDzJTRwXWBw6PpXME3SpKuRTt","https://www.defined.fi/sol/2qvZwHja8bwcGSD2rZpyvvdpR4aWYEmHowCQdsTDpump?maker=3oxKo6yxZT3n19fr8WKoDzJTRwXWBw6PpXME3SpKuRTt")</f>
        <v/>
      </c>
      <c r="M58">
        <f>HYPERLINK("https://dexscreener.com/solana/2qvZwHja8bwcGSD2rZpyvvdpR4aWYEmHowCQdsTDpump?maker=3oxKo6yxZT3n19fr8WKoDzJTRwXWBw6PpXME3SpKuRTt","https://dexscreener.com/solana/2qvZwHja8bwcGSD2rZpyvvdpR4aWYEmHowCQdsTDpump?maker=3oxKo6yxZT3n19fr8WKoDzJTRwXWBw6PpXME3SpKuRTt")</f>
        <v/>
      </c>
    </row>
    <row r="59">
      <c r="A59" t="inlineStr">
        <is>
          <t>4zKLmWfQkvzCqnUaCG1yxqa6DhLpVGMvdKeoPPPCpump</t>
        </is>
      </c>
      <c r="B59" t="inlineStr">
        <is>
          <t>Cyborgism</t>
        </is>
      </c>
      <c r="C59" t="n">
        <v>2</v>
      </c>
      <c r="D59" t="n">
        <v>-0.029</v>
      </c>
      <c r="E59" t="n">
        <v>-1</v>
      </c>
      <c r="F59" t="n">
        <v>0.967</v>
      </c>
      <c r="G59" t="n">
        <v>0.9379999999999999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HYPERLINK("https://www.defined.fi/sol/4zKLmWfQkvzCqnUaCG1yxqa6DhLpVGMvdKeoPPPCpump?maker=3oxKo6yxZT3n19fr8WKoDzJTRwXWBw6PpXME3SpKuRTt","https://www.defined.fi/sol/4zKLmWfQkvzCqnUaCG1yxqa6DhLpVGMvdKeoPPPCpump?maker=3oxKo6yxZT3n19fr8WKoDzJTRwXWBw6PpXME3SpKuRTt")</f>
        <v/>
      </c>
      <c r="M59">
        <f>HYPERLINK("https://dexscreener.com/solana/4zKLmWfQkvzCqnUaCG1yxqa6DhLpVGMvdKeoPPPCpump?maker=3oxKo6yxZT3n19fr8WKoDzJTRwXWBw6PpXME3SpKuRTt","https://dexscreener.com/solana/4zKLmWfQkvzCqnUaCG1yxqa6DhLpVGMvdKeoPPPCpump?maker=3oxKo6yxZT3n19fr8WKoDzJTRwXWBw6PpXME3SpKuRTt")</f>
        <v/>
      </c>
    </row>
    <row r="60">
      <c r="A60" t="inlineStr">
        <is>
          <t>GtBciAnrpGHKLgtwXa6yJ3gagnCnTFMApGzfgRkMpump</t>
        </is>
      </c>
      <c r="B60" t="inlineStr">
        <is>
          <t>SANG</t>
        </is>
      </c>
      <c r="C60" t="n">
        <v>2</v>
      </c>
      <c r="D60" t="n">
        <v>0.376</v>
      </c>
      <c r="E60" t="n">
        <v>-1</v>
      </c>
      <c r="F60" t="n">
        <v>0.484</v>
      </c>
      <c r="G60" t="n">
        <v>0.86</v>
      </c>
      <c r="H60" t="n">
        <v>1</v>
      </c>
      <c r="I60" t="n">
        <v>2</v>
      </c>
      <c r="J60" t="n">
        <v>-1</v>
      </c>
      <c r="K60" t="n">
        <v>-1</v>
      </c>
      <c r="L60">
        <f>HYPERLINK("https://www.defined.fi/sol/GtBciAnrpGHKLgtwXa6yJ3gagnCnTFMApGzfgRkMpump?maker=3oxKo6yxZT3n19fr8WKoDzJTRwXWBw6PpXME3SpKuRTt","https://www.defined.fi/sol/GtBciAnrpGHKLgtwXa6yJ3gagnCnTFMApGzfgRkMpump?maker=3oxKo6yxZT3n19fr8WKoDzJTRwXWBw6PpXME3SpKuRTt")</f>
        <v/>
      </c>
      <c r="M60">
        <f>HYPERLINK("https://dexscreener.com/solana/GtBciAnrpGHKLgtwXa6yJ3gagnCnTFMApGzfgRkMpump?maker=3oxKo6yxZT3n19fr8WKoDzJTRwXWBw6PpXME3SpKuRTt","https://dexscreener.com/solana/GtBciAnrpGHKLgtwXa6yJ3gagnCnTFMApGzfgRkMpump?maker=3oxKo6yxZT3n19fr8WKoDzJTRwXWBw6PpXME3SpKuRTt")</f>
        <v/>
      </c>
    </row>
    <row r="61">
      <c r="A61" t="inlineStr">
        <is>
          <t>CpTS3RQxip2ArBTyirRGPkoAALtV1d2s1GPJxqk7pump</t>
        </is>
      </c>
      <c r="B61" t="inlineStr">
        <is>
          <t>8494861546</t>
        </is>
      </c>
      <c r="C61" t="n">
        <v>2</v>
      </c>
      <c r="D61" t="n">
        <v>-0.119</v>
      </c>
      <c r="E61" t="n">
        <v>-1</v>
      </c>
      <c r="F61" t="n">
        <v>0.461</v>
      </c>
      <c r="G61" t="n">
        <v>0.342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HYPERLINK("https://www.defined.fi/sol/CpTS3RQxip2ArBTyirRGPkoAALtV1d2s1GPJxqk7pump?maker=3oxKo6yxZT3n19fr8WKoDzJTRwXWBw6PpXME3SpKuRTt","https://www.defined.fi/sol/CpTS3RQxip2ArBTyirRGPkoAALtV1d2s1GPJxqk7pump?maker=3oxKo6yxZT3n19fr8WKoDzJTRwXWBw6PpXME3SpKuRTt")</f>
        <v/>
      </c>
      <c r="M61">
        <f>HYPERLINK("https://dexscreener.com/solana/CpTS3RQxip2ArBTyirRGPkoAALtV1d2s1GPJxqk7pump?maker=3oxKo6yxZT3n19fr8WKoDzJTRwXWBw6PpXME3SpKuRTt","https://dexscreener.com/solana/CpTS3RQxip2ArBTyirRGPkoAALtV1d2s1GPJxqk7pump?maker=3oxKo6yxZT3n19fr8WKoDzJTRwXWBw6PpXME3SpKuRTt")</f>
        <v/>
      </c>
    </row>
    <row r="62">
      <c r="A62" t="inlineStr">
        <is>
          <t>27WT4WAfX7uUYm4TQiztvM2ZPwHZJWxzkDLggxB4pump</t>
        </is>
      </c>
      <c r="B62" t="inlineStr">
        <is>
          <t>ABYSS</t>
        </is>
      </c>
      <c r="C62" t="n">
        <v>2</v>
      </c>
      <c r="D62" t="n">
        <v>0.862</v>
      </c>
      <c r="E62" t="n">
        <v>0.6</v>
      </c>
      <c r="F62" t="n">
        <v>1.45</v>
      </c>
      <c r="G62" t="n">
        <v>2.31</v>
      </c>
      <c r="H62" t="n">
        <v>3</v>
      </c>
      <c r="I62" t="n">
        <v>4</v>
      </c>
      <c r="J62" t="n">
        <v>-1</v>
      </c>
      <c r="K62" t="n">
        <v>-1</v>
      </c>
      <c r="L62">
        <f>HYPERLINK("https://www.defined.fi/sol/27WT4WAfX7uUYm4TQiztvM2ZPwHZJWxzkDLggxB4pump?maker=3oxKo6yxZT3n19fr8WKoDzJTRwXWBw6PpXME3SpKuRTt","https://www.defined.fi/sol/27WT4WAfX7uUYm4TQiztvM2ZPwHZJWxzkDLggxB4pump?maker=3oxKo6yxZT3n19fr8WKoDzJTRwXWBw6PpXME3SpKuRTt")</f>
        <v/>
      </c>
      <c r="M62">
        <f>HYPERLINK("https://dexscreener.com/solana/27WT4WAfX7uUYm4TQiztvM2ZPwHZJWxzkDLggxB4pump?maker=3oxKo6yxZT3n19fr8WKoDzJTRwXWBw6PpXME3SpKuRTt","https://dexscreener.com/solana/27WT4WAfX7uUYm4TQiztvM2ZPwHZJWxzkDLggxB4pump?maker=3oxKo6yxZT3n19fr8WKoDzJTRwXWBw6PpXME3SpKuRTt")</f>
        <v/>
      </c>
    </row>
    <row r="63">
      <c r="A63" t="inlineStr">
        <is>
          <t>9EH6jqLttbXV4WTtnEceriyHuRo8SBTBcDQSnTUWpump</t>
        </is>
      </c>
      <c r="B63" t="inlineStr">
        <is>
          <t>FARTNFT</t>
        </is>
      </c>
      <c r="C63" t="n">
        <v>2</v>
      </c>
      <c r="D63" t="n">
        <v>-0.008</v>
      </c>
      <c r="E63" t="n">
        <v>-1</v>
      </c>
      <c r="F63" t="n">
        <v>0.482</v>
      </c>
      <c r="G63" t="n">
        <v>0.474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HYPERLINK("https://www.defined.fi/sol/9EH6jqLttbXV4WTtnEceriyHuRo8SBTBcDQSnTUWpump?maker=3oxKo6yxZT3n19fr8WKoDzJTRwXWBw6PpXME3SpKuRTt","https://www.defined.fi/sol/9EH6jqLttbXV4WTtnEceriyHuRo8SBTBcDQSnTUWpump?maker=3oxKo6yxZT3n19fr8WKoDzJTRwXWBw6PpXME3SpKuRTt")</f>
        <v/>
      </c>
      <c r="M63">
        <f>HYPERLINK("https://dexscreener.com/solana/9EH6jqLttbXV4WTtnEceriyHuRo8SBTBcDQSnTUWpump?maker=3oxKo6yxZT3n19fr8WKoDzJTRwXWBw6PpXME3SpKuRTt","https://dexscreener.com/solana/9EH6jqLttbXV4WTtnEceriyHuRo8SBTBcDQSnTUWpump?maker=3oxKo6yxZT3n19fr8WKoDzJTRwXWBw6PpXME3SpKuRTt")</f>
        <v/>
      </c>
    </row>
    <row r="64">
      <c r="A64" t="inlineStr">
        <is>
          <t>G5VWdvA9uBTzKzGrybvjfj5QrjYjMWP6kmk5k9DTpDcA</t>
        </is>
      </c>
      <c r="B64" t="inlineStr">
        <is>
          <t>ECOFUK</t>
        </is>
      </c>
      <c r="C64" t="n">
        <v>2</v>
      </c>
      <c r="D64" t="n">
        <v>-0.346</v>
      </c>
      <c r="E64" t="n">
        <v>-0.72</v>
      </c>
      <c r="F64" t="n">
        <v>0.482</v>
      </c>
      <c r="G64" t="n">
        <v>0.136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HYPERLINK("https://www.defined.fi/sol/G5VWdvA9uBTzKzGrybvjfj5QrjYjMWP6kmk5k9DTpDcA?maker=3oxKo6yxZT3n19fr8WKoDzJTRwXWBw6PpXME3SpKuRTt","https://www.defined.fi/sol/G5VWdvA9uBTzKzGrybvjfj5QrjYjMWP6kmk5k9DTpDcA?maker=3oxKo6yxZT3n19fr8WKoDzJTRwXWBw6PpXME3SpKuRTt")</f>
        <v/>
      </c>
      <c r="M64">
        <f>HYPERLINK("https://dexscreener.com/solana/G5VWdvA9uBTzKzGrybvjfj5QrjYjMWP6kmk5k9DTpDcA?maker=3oxKo6yxZT3n19fr8WKoDzJTRwXWBw6PpXME3SpKuRTt","https://dexscreener.com/solana/G5VWdvA9uBTzKzGrybvjfj5QrjYjMWP6kmk5k9DTpDcA?maker=3oxKo6yxZT3n19fr8WKoDzJTRwXWBw6PpXME3SpKuRTt")</f>
        <v/>
      </c>
    </row>
    <row r="65">
      <c r="A65" t="inlineStr">
        <is>
          <t>AynJ7rys4zJX3rD6BHfM7gccpbDLh9XdbRsLJRahpump</t>
        </is>
      </c>
      <c r="B65" t="inlineStr">
        <is>
          <t>drake</t>
        </is>
      </c>
      <c r="C65" t="n">
        <v>2</v>
      </c>
      <c r="D65" t="n">
        <v>-0.064</v>
      </c>
      <c r="E65" t="n">
        <v>-1</v>
      </c>
      <c r="F65" t="n">
        <v>0.481</v>
      </c>
      <c r="G65" t="n">
        <v>0.418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HYPERLINK("https://www.defined.fi/sol/AynJ7rys4zJX3rD6BHfM7gccpbDLh9XdbRsLJRahpump?maker=3oxKo6yxZT3n19fr8WKoDzJTRwXWBw6PpXME3SpKuRTt","https://www.defined.fi/sol/AynJ7rys4zJX3rD6BHfM7gccpbDLh9XdbRsLJRahpump?maker=3oxKo6yxZT3n19fr8WKoDzJTRwXWBw6PpXME3SpKuRTt")</f>
        <v/>
      </c>
      <c r="M65">
        <f>HYPERLINK("https://dexscreener.com/solana/AynJ7rys4zJX3rD6BHfM7gccpbDLh9XdbRsLJRahpump?maker=3oxKo6yxZT3n19fr8WKoDzJTRwXWBw6PpXME3SpKuRTt","https://dexscreener.com/solana/AynJ7rys4zJX3rD6BHfM7gccpbDLh9XdbRsLJRahpump?maker=3oxKo6yxZT3n19fr8WKoDzJTRwXWBw6PpXME3SpKuRTt")</f>
        <v/>
      </c>
    </row>
    <row r="66">
      <c r="A66" t="inlineStr">
        <is>
          <t>JE6MSdSiBAqcnKZDtv6CyhrD2izeBLwMbDvTXXUcAxYM</t>
        </is>
      </c>
      <c r="B66" t="inlineStr">
        <is>
          <t>shitpost</t>
        </is>
      </c>
      <c r="C66" t="n">
        <v>2</v>
      </c>
      <c r="D66" t="n">
        <v>-0.33</v>
      </c>
      <c r="E66" t="n">
        <v>-1</v>
      </c>
      <c r="F66" t="n">
        <v>0.483</v>
      </c>
      <c r="G66" t="n">
        <v>0.153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HYPERLINK("https://www.defined.fi/sol/JE6MSdSiBAqcnKZDtv6CyhrD2izeBLwMbDvTXXUcAxYM?maker=3oxKo6yxZT3n19fr8WKoDzJTRwXWBw6PpXME3SpKuRTt","https://www.defined.fi/sol/JE6MSdSiBAqcnKZDtv6CyhrD2izeBLwMbDvTXXUcAxYM?maker=3oxKo6yxZT3n19fr8WKoDzJTRwXWBw6PpXME3SpKuRTt")</f>
        <v/>
      </c>
      <c r="M66">
        <f>HYPERLINK("https://dexscreener.com/solana/JE6MSdSiBAqcnKZDtv6CyhrD2izeBLwMbDvTXXUcAxYM?maker=3oxKo6yxZT3n19fr8WKoDzJTRwXWBw6PpXME3SpKuRTt","https://dexscreener.com/solana/JE6MSdSiBAqcnKZDtv6CyhrD2izeBLwMbDvTXXUcAxYM?maker=3oxKo6yxZT3n19fr8WKoDzJTRwXWBw6PpXME3SpKuRTt")</f>
        <v/>
      </c>
    </row>
    <row r="67">
      <c r="A67" t="inlineStr">
        <is>
          <t>32Lkx3Yjg7K6uqFQxBpNLGwiXVuFa5paaYSfWHSSpump</t>
        </is>
      </c>
      <c r="B67" t="inlineStr">
        <is>
          <t>ISHMAEL</t>
        </is>
      </c>
      <c r="C67" t="n">
        <v>2</v>
      </c>
      <c r="D67" t="n">
        <v>-0.868</v>
      </c>
      <c r="E67" t="n">
        <v>-0.88</v>
      </c>
      <c r="F67" t="n">
        <v>0.991</v>
      </c>
      <c r="G67" t="n">
        <v>0.122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HYPERLINK("https://www.defined.fi/sol/32Lkx3Yjg7K6uqFQxBpNLGwiXVuFa5paaYSfWHSSpump?maker=3oxKo6yxZT3n19fr8WKoDzJTRwXWBw6PpXME3SpKuRTt","https://www.defined.fi/sol/32Lkx3Yjg7K6uqFQxBpNLGwiXVuFa5paaYSfWHSSpump?maker=3oxKo6yxZT3n19fr8WKoDzJTRwXWBw6PpXME3SpKuRTt")</f>
        <v/>
      </c>
      <c r="M67">
        <f>HYPERLINK("https://dexscreener.com/solana/32Lkx3Yjg7K6uqFQxBpNLGwiXVuFa5paaYSfWHSSpump?maker=3oxKo6yxZT3n19fr8WKoDzJTRwXWBw6PpXME3SpKuRTt","https://dexscreener.com/solana/32Lkx3Yjg7K6uqFQxBpNLGwiXVuFa5paaYSfWHSSpump?maker=3oxKo6yxZT3n19fr8WKoDzJTRwXWBw6PpXME3SpKuRTt")</f>
        <v/>
      </c>
    </row>
    <row r="68">
      <c r="A68" t="inlineStr">
        <is>
          <t>AMA7EaT4uQf2jNHJw7YnGhQCA5t4Ms4hmV79xwrfpump</t>
        </is>
      </c>
      <c r="B68" t="inlineStr">
        <is>
          <t>AssAI</t>
        </is>
      </c>
      <c r="C68" t="n">
        <v>2</v>
      </c>
      <c r="D68" t="n">
        <v>-0.228</v>
      </c>
      <c r="E68" t="n">
        <v>-1</v>
      </c>
      <c r="F68" t="n">
        <v>0.49</v>
      </c>
      <c r="G68" t="n">
        <v>0.262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HYPERLINK("https://www.defined.fi/sol/AMA7EaT4uQf2jNHJw7YnGhQCA5t4Ms4hmV79xwrfpump?maker=3oxKo6yxZT3n19fr8WKoDzJTRwXWBw6PpXME3SpKuRTt","https://www.defined.fi/sol/AMA7EaT4uQf2jNHJw7YnGhQCA5t4Ms4hmV79xwrfpump?maker=3oxKo6yxZT3n19fr8WKoDzJTRwXWBw6PpXME3SpKuRTt")</f>
        <v/>
      </c>
      <c r="M68">
        <f>HYPERLINK("https://dexscreener.com/solana/AMA7EaT4uQf2jNHJw7YnGhQCA5t4Ms4hmV79xwrfpump?maker=3oxKo6yxZT3n19fr8WKoDzJTRwXWBw6PpXME3SpKuRTt","https://dexscreener.com/solana/AMA7EaT4uQf2jNHJw7YnGhQCA5t4Ms4hmV79xwrfpump?maker=3oxKo6yxZT3n19fr8WKoDzJTRwXWBw6PpXME3SpKuRTt")</f>
        <v/>
      </c>
    </row>
    <row r="69">
      <c r="A69" t="inlineStr">
        <is>
          <t>HqJsb87KNopcfZBjzShCR9Cen2WGAprHUzkQ6Jbipump</t>
        </is>
      </c>
      <c r="B69" t="inlineStr">
        <is>
          <t>METAAI</t>
        </is>
      </c>
      <c r="C69" t="n">
        <v>2</v>
      </c>
      <c r="D69" t="n">
        <v>-0.32</v>
      </c>
      <c r="E69" t="n">
        <v>-1</v>
      </c>
      <c r="F69" t="n">
        <v>0.954</v>
      </c>
      <c r="G69" t="n">
        <v>0.634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HYPERLINK("https://www.defined.fi/sol/HqJsb87KNopcfZBjzShCR9Cen2WGAprHUzkQ6Jbipump?maker=3oxKo6yxZT3n19fr8WKoDzJTRwXWBw6PpXME3SpKuRTt","https://www.defined.fi/sol/HqJsb87KNopcfZBjzShCR9Cen2WGAprHUzkQ6Jbipump?maker=3oxKo6yxZT3n19fr8WKoDzJTRwXWBw6PpXME3SpKuRTt")</f>
        <v/>
      </c>
      <c r="M69">
        <f>HYPERLINK("https://dexscreener.com/solana/HqJsb87KNopcfZBjzShCR9Cen2WGAprHUzkQ6Jbipump?maker=3oxKo6yxZT3n19fr8WKoDzJTRwXWBw6PpXME3SpKuRTt","https://dexscreener.com/solana/HqJsb87KNopcfZBjzShCR9Cen2WGAprHUzkQ6Jbipump?maker=3oxKo6yxZT3n19fr8WKoDzJTRwXWBw6PpXME3SpKuRTt")</f>
        <v/>
      </c>
    </row>
    <row r="70">
      <c r="A70" t="inlineStr">
        <is>
          <t>Bj4gfziJdoMZv9wWzEiArdFTiMiGwQ1ha3jGwbEmpump</t>
        </is>
      </c>
      <c r="B70" t="inlineStr">
        <is>
          <t>Edmond</t>
        </is>
      </c>
      <c r="C70" t="n">
        <v>2</v>
      </c>
      <c r="D70" t="n">
        <v>0.398</v>
      </c>
      <c r="E70" t="n">
        <v>-1</v>
      </c>
      <c r="F70" t="n">
        <v>0.478</v>
      </c>
      <c r="G70" t="n">
        <v>0.876</v>
      </c>
      <c r="H70" t="n">
        <v>1</v>
      </c>
      <c r="I70" t="n">
        <v>2</v>
      </c>
      <c r="J70" t="n">
        <v>-1</v>
      </c>
      <c r="K70" t="n">
        <v>-1</v>
      </c>
      <c r="L70">
        <f>HYPERLINK("https://www.defined.fi/sol/Bj4gfziJdoMZv9wWzEiArdFTiMiGwQ1ha3jGwbEmpump?maker=3oxKo6yxZT3n19fr8WKoDzJTRwXWBw6PpXME3SpKuRTt","https://www.defined.fi/sol/Bj4gfziJdoMZv9wWzEiArdFTiMiGwQ1ha3jGwbEmpump?maker=3oxKo6yxZT3n19fr8WKoDzJTRwXWBw6PpXME3SpKuRTt")</f>
        <v/>
      </c>
      <c r="M70">
        <f>HYPERLINK("https://dexscreener.com/solana/Bj4gfziJdoMZv9wWzEiArdFTiMiGwQ1ha3jGwbEmpump?maker=3oxKo6yxZT3n19fr8WKoDzJTRwXWBw6PpXME3SpKuRTt","https://dexscreener.com/solana/Bj4gfziJdoMZv9wWzEiArdFTiMiGwQ1ha3jGwbEmpump?maker=3oxKo6yxZT3n19fr8WKoDzJTRwXWBw6PpXME3SpKuRTt")</f>
        <v/>
      </c>
    </row>
    <row r="71">
      <c r="A71" t="inlineStr">
        <is>
          <t>6NPJ6hieb7CQ5MQdYndjwLWuJRpSKxBdPZzRbwCcpump</t>
        </is>
      </c>
      <c r="B71" t="inlineStr">
        <is>
          <t>MIDJOURNEY</t>
        </is>
      </c>
      <c r="C71" t="n">
        <v>2</v>
      </c>
      <c r="D71" t="n">
        <v>-0.027</v>
      </c>
      <c r="E71" t="n">
        <v>-1</v>
      </c>
      <c r="F71" t="n">
        <v>0.479</v>
      </c>
      <c r="G71" t="n">
        <v>0.452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HYPERLINK("https://www.defined.fi/sol/6NPJ6hieb7CQ5MQdYndjwLWuJRpSKxBdPZzRbwCcpump?maker=3oxKo6yxZT3n19fr8WKoDzJTRwXWBw6PpXME3SpKuRTt","https://www.defined.fi/sol/6NPJ6hieb7CQ5MQdYndjwLWuJRpSKxBdPZzRbwCcpump?maker=3oxKo6yxZT3n19fr8WKoDzJTRwXWBw6PpXME3SpKuRTt")</f>
        <v/>
      </c>
      <c r="M71">
        <f>HYPERLINK("https://dexscreener.com/solana/6NPJ6hieb7CQ5MQdYndjwLWuJRpSKxBdPZzRbwCcpump?maker=3oxKo6yxZT3n19fr8WKoDzJTRwXWBw6PpXME3SpKuRTt","https://dexscreener.com/solana/6NPJ6hieb7CQ5MQdYndjwLWuJRpSKxBdPZzRbwCcpump?maker=3oxKo6yxZT3n19fr8WKoDzJTRwXWBw6PpXME3SpKuRTt")</f>
        <v/>
      </c>
    </row>
    <row r="72">
      <c r="A72" t="inlineStr">
        <is>
          <t>EAS84gyoqx8mdpVsNB9tbErwjy842BTSYuRxbJAxz8tD</t>
        </is>
      </c>
      <c r="B72" t="inlineStr">
        <is>
          <t>DRAKE</t>
        </is>
      </c>
      <c r="C72" t="n">
        <v>2</v>
      </c>
      <c r="D72" t="n">
        <v>-0.342</v>
      </c>
      <c r="E72" t="n">
        <v>-1</v>
      </c>
      <c r="F72" t="n">
        <v>0.507</v>
      </c>
      <c r="G72" t="n">
        <v>0.164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HYPERLINK("https://www.defined.fi/sol/EAS84gyoqx8mdpVsNB9tbErwjy842BTSYuRxbJAxz8tD?maker=3oxKo6yxZT3n19fr8WKoDzJTRwXWBw6PpXME3SpKuRTt","https://www.defined.fi/sol/EAS84gyoqx8mdpVsNB9tbErwjy842BTSYuRxbJAxz8tD?maker=3oxKo6yxZT3n19fr8WKoDzJTRwXWBw6PpXME3SpKuRTt")</f>
        <v/>
      </c>
      <c r="M72">
        <f>HYPERLINK("https://dexscreener.com/solana/EAS84gyoqx8mdpVsNB9tbErwjy842BTSYuRxbJAxz8tD?maker=3oxKo6yxZT3n19fr8WKoDzJTRwXWBw6PpXME3SpKuRTt","https://dexscreener.com/solana/EAS84gyoqx8mdpVsNB9tbErwjy842BTSYuRxbJAxz8tD?maker=3oxKo6yxZT3n19fr8WKoDzJTRwXWBw6PpXME3SpKuRTt")</f>
        <v/>
      </c>
    </row>
    <row r="73">
      <c r="A73" t="inlineStr">
        <is>
          <t>5N1u1pKxMazpGixeJ8Fm9ErdysehQNgBggZ2Jqnspump</t>
        </is>
      </c>
      <c r="B73" t="inlineStr">
        <is>
          <t>$CAMEL</t>
        </is>
      </c>
      <c r="C73" t="n">
        <v>2</v>
      </c>
      <c r="D73" t="n">
        <v>0</v>
      </c>
      <c r="E73" t="n">
        <v>-1</v>
      </c>
      <c r="F73" t="n">
        <v>0.478</v>
      </c>
      <c r="G73" t="n">
        <v>0.478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HYPERLINK("https://www.defined.fi/sol/5N1u1pKxMazpGixeJ8Fm9ErdysehQNgBggZ2Jqnspump?maker=3oxKo6yxZT3n19fr8WKoDzJTRwXWBw6PpXME3SpKuRTt","https://www.defined.fi/sol/5N1u1pKxMazpGixeJ8Fm9ErdysehQNgBggZ2Jqnspump?maker=3oxKo6yxZT3n19fr8WKoDzJTRwXWBw6PpXME3SpKuRTt")</f>
        <v/>
      </c>
      <c r="M73">
        <f>HYPERLINK("https://dexscreener.com/solana/5N1u1pKxMazpGixeJ8Fm9ErdysehQNgBggZ2Jqnspump?maker=3oxKo6yxZT3n19fr8WKoDzJTRwXWBw6PpXME3SpKuRTt","https://dexscreener.com/solana/5N1u1pKxMazpGixeJ8Fm9ErdysehQNgBggZ2Jqnspump?maker=3oxKo6yxZT3n19fr8WKoDzJTRwXWBw6PpXME3SpKuRTt")</f>
        <v/>
      </c>
    </row>
    <row r="74">
      <c r="A74" t="inlineStr">
        <is>
          <t>DR62qNTkq4t1BzFMARsvs2XyvwVHZwN1oh9sYshLpump</t>
        </is>
      </c>
      <c r="B74" t="inlineStr">
        <is>
          <t>Romeo</t>
        </is>
      </c>
      <c r="C74" t="n">
        <v>2</v>
      </c>
      <c r="D74" t="n">
        <v>13.4</v>
      </c>
      <c r="E74" t="n">
        <v>13</v>
      </c>
      <c r="F74" t="n">
        <v>0.958</v>
      </c>
      <c r="G74" t="n">
        <v>14.23</v>
      </c>
      <c r="H74" t="n">
        <v>1</v>
      </c>
      <c r="I74" t="n">
        <v>3</v>
      </c>
      <c r="J74" t="n">
        <v>-1</v>
      </c>
      <c r="K74" t="n">
        <v>-1</v>
      </c>
      <c r="L74">
        <f>HYPERLINK("https://www.defined.fi/sol/DR62qNTkq4t1BzFMARsvs2XyvwVHZwN1oh9sYshLpump?maker=3oxKo6yxZT3n19fr8WKoDzJTRwXWBw6PpXME3SpKuRTt","https://www.defined.fi/sol/DR62qNTkq4t1BzFMARsvs2XyvwVHZwN1oh9sYshLpump?maker=3oxKo6yxZT3n19fr8WKoDzJTRwXWBw6PpXME3SpKuRTt")</f>
        <v/>
      </c>
      <c r="M74">
        <f>HYPERLINK("https://dexscreener.com/solana/DR62qNTkq4t1BzFMARsvs2XyvwVHZwN1oh9sYshLpump?maker=3oxKo6yxZT3n19fr8WKoDzJTRwXWBw6PpXME3SpKuRTt","https://dexscreener.com/solana/DR62qNTkq4t1BzFMARsvs2XyvwVHZwN1oh9sYshLpump?maker=3oxKo6yxZT3n19fr8WKoDzJTRwXWBw6PpXME3SpKuRTt")</f>
        <v/>
      </c>
    </row>
    <row r="75">
      <c r="A75" t="inlineStr">
        <is>
          <t>AwptL2WRgSKXYpgg7vkKKw5GmRr8SjW8vDYFoYoUpump</t>
        </is>
      </c>
      <c r="B75" t="inlineStr">
        <is>
          <t>AIGOD</t>
        </is>
      </c>
      <c r="C75" t="n">
        <v>2</v>
      </c>
      <c r="D75" t="n">
        <v>0.299</v>
      </c>
      <c r="E75" t="n">
        <v>0.31</v>
      </c>
      <c r="F75" t="n">
        <v>0.954</v>
      </c>
      <c r="G75" t="n">
        <v>1.25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HYPERLINK("https://www.defined.fi/sol/AwptL2WRgSKXYpgg7vkKKw5GmRr8SjW8vDYFoYoUpump?maker=3oxKo6yxZT3n19fr8WKoDzJTRwXWBw6PpXME3SpKuRTt","https://www.defined.fi/sol/AwptL2WRgSKXYpgg7vkKKw5GmRr8SjW8vDYFoYoUpump?maker=3oxKo6yxZT3n19fr8WKoDzJTRwXWBw6PpXME3SpKuRTt")</f>
        <v/>
      </c>
      <c r="M75">
        <f>HYPERLINK("https://dexscreener.com/solana/AwptL2WRgSKXYpgg7vkKKw5GmRr8SjW8vDYFoYoUpump?maker=3oxKo6yxZT3n19fr8WKoDzJTRwXWBw6PpXME3SpKuRTt","https://dexscreener.com/solana/AwptL2WRgSKXYpgg7vkKKw5GmRr8SjW8vDYFoYoUpump?maker=3oxKo6yxZT3n19fr8WKoDzJTRwXWBw6PpXME3SpKuRTt")</f>
        <v/>
      </c>
    </row>
    <row r="76">
      <c r="A76" t="inlineStr">
        <is>
          <t>A7CVHyRsD3GPDwS12UyDLnnBnBTjZAMfu4NB2X8ipump</t>
        </is>
      </c>
      <c r="B76" t="inlineStr">
        <is>
          <t>RIAG</t>
        </is>
      </c>
      <c r="C76" t="n">
        <v>3</v>
      </c>
      <c r="D76" t="n">
        <v>0.269</v>
      </c>
      <c r="E76" t="n">
        <v>-1</v>
      </c>
      <c r="F76" t="n">
        <v>0.482</v>
      </c>
      <c r="G76" t="n">
        <v>0.751</v>
      </c>
      <c r="H76" t="n">
        <v>1</v>
      </c>
      <c r="I76" t="n">
        <v>2</v>
      </c>
      <c r="J76" t="n">
        <v>-1</v>
      </c>
      <c r="K76" t="n">
        <v>-1</v>
      </c>
      <c r="L76">
        <f>HYPERLINK("https://www.defined.fi/sol/A7CVHyRsD3GPDwS12UyDLnnBnBTjZAMfu4NB2X8ipump?maker=3oxKo6yxZT3n19fr8WKoDzJTRwXWBw6PpXME3SpKuRTt","https://www.defined.fi/sol/A7CVHyRsD3GPDwS12UyDLnnBnBTjZAMfu4NB2X8ipump?maker=3oxKo6yxZT3n19fr8WKoDzJTRwXWBw6PpXME3SpKuRTt")</f>
        <v/>
      </c>
      <c r="M76">
        <f>HYPERLINK("https://dexscreener.com/solana/A7CVHyRsD3GPDwS12UyDLnnBnBTjZAMfu4NB2X8ipump?maker=3oxKo6yxZT3n19fr8WKoDzJTRwXWBw6PpXME3SpKuRTt","https://dexscreener.com/solana/A7CVHyRsD3GPDwS12UyDLnnBnBTjZAMfu4NB2X8ipump?maker=3oxKo6yxZT3n19fr8WKoDzJTRwXWBw6PpXME3SpKuRTt")</f>
        <v/>
      </c>
    </row>
    <row r="77">
      <c r="A77" t="inlineStr">
        <is>
          <t>6mQrULFQG1aL1HwCcJD3ybEXNnaf4mNyEjmMA1s5pump</t>
        </is>
      </c>
      <c r="B77" t="inlineStr">
        <is>
          <t>CCU</t>
        </is>
      </c>
      <c r="C77" t="n">
        <v>3</v>
      </c>
      <c r="D77" t="n">
        <v>-0.207</v>
      </c>
      <c r="E77" t="n">
        <v>-1</v>
      </c>
      <c r="F77" t="n">
        <v>0.48</v>
      </c>
      <c r="G77" t="n">
        <v>0.274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HYPERLINK("https://www.defined.fi/sol/6mQrULFQG1aL1HwCcJD3ybEXNnaf4mNyEjmMA1s5pump?maker=3oxKo6yxZT3n19fr8WKoDzJTRwXWBw6PpXME3SpKuRTt","https://www.defined.fi/sol/6mQrULFQG1aL1HwCcJD3ybEXNnaf4mNyEjmMA1s5pump?maker=3oxKo6yxZT3n19fr8WKoDzJTRwXWBw6PpXME3SpKuRTt")</f>
        <v/>
      </c>
      <c r="M77">
        <f>HYPERLINK("https://dexscreener.com/solana/6mQrULFQG1aL1HwCcJD3ybEXNnaf4mNyEjmMA1s5pump?maker=3oxKo6yxZT3n19fr8WKoDzJTRwXWBw6PpXME3SpKuRTt","https://dexscreener.com/solana/6mQrULFQG1aL1HwCcJD3ybEXNnaf4mNyEjmMA1s5pump?maker=3oxKo6yxZT3n19fr8WKoDzJTRwXWBw6PpXME3SpKuRTt")</f>
        <v/>
      </c>
    </row>
    <row r="78">
      <c r="A78" t="inlineStr">
        <is>
          <t>PD11M8MB8qQUAiWzyEK4JwfS8rt7Set6av6a5JYpump</t>
        </is>
      </c>
      <c r="B78" t="inlineStr">
        <is>
          <t>AICRYNODE</t>
        </is>
      </c>
      <c r="C78" t="n">
        <v>3</v>
      </c>
      <c r="D78" t="n">
        <v>0.102</v>
      </c>
      <c r="E78" t="n">
        <v>0.07000000000000001</v>
      </c>
      <c r="F78" t="n">
        <v>1.44</v>
      </c>
      <c r="G78" t="n">
        <v>1.54</v>
      </c>
      <c r="H78" t="n">
        <v>2</v>
      </c>
      <c r="I78" t="n">
        <v>2</v>
      </c>
      <c r="J78" t="n">
        <v>-1</v>
      </c>
      <c r="K78" t="n">
        <v>-1</v>
      </c>
      <c r="L78">
        <f>HYPERLINK("https://www.defined.fi/sol/PD11M8MB8qQUAiWzyEK4JwfS8rt7Set6av6a5JYpump?maker=3oxKo6yxZT3n19fr8WKoDzJTRwXWBw6PpXME3SpKuRTt","https://www.defined.fi/sol/PD11M8MB8qQUAiWzyEK4JwfS8rt7Set6av6a5JYpump?maker=3oxKo6yxZT3n19fr8WKoDzJTRwXWBw6PpXME3SpKuRTt")</f>
        <v/>
      </c>
      <c r="M78">
        <f>HYPERLINK("https://dexscreener.com/solana/PD11M8MB8qQUAiWzyEK4JwfS8rt7Set6av6a5JYpump?maker=3oxKo6yxZT3n19fr8WKoDzJTRwXWBw6PpXME3SpKuRTt","https://dexscreener.com/solana/PD11M8MB8qQUAiWzyEK4JwfS8rt7Set6av6a5JYpump?maker=3oxKo6yxZT3n19fr8WKoDzJTRwXWBw6PpXME3SpKuRTt")</f>
        <v/>
      </c>
    </row>
    <row r="79">
      <c r="A79" t="inlineStr">
        <is>
          <t>H1oy6siM8ctrcpx4K7cxjrj51Hj2GdLKFvCCcprLpump</t>
        </is>
      </c>
      <c r="B79" t="inlineStr">
        <is>
          <t>gpucat</t>
        </is>
      </c>
      <c r="C79" t="n">
        <v>3</v>
      </c>
      <c r="D79" t="n">
        <v>-2.25</v>
      </c>
      <c r="E79" t="n">
        <v>-0.77</v>
      </c>
      <c r="F79" t="n">
        <v>2.92</v>
      </c>
      <c r="G79" t="n">
        <v>0.67</v>
      </c>
      <c r="H79" t="n">
        <v>3</v>
      </c>
      <c r="I79" t="n">
        <v>1</v>
      </c>
      <c r="J79" t="n">
        <v>-1</v>
      </c>
      <c r="K79" t="n">
        <v>-1</v>
      </c>
      <c r="L79">
        <f>HYPERLINK("https://www.defined.fi/sol/H1oy6siM8ctrcpx4K7cxjrj51Hj2GdLKFvCCcprLpump?maker=3oxKo6yxZT3n19fr8WKoDzJTRwXWBw6PpXME3SpKuRTt","https://www.defined.fi/sol/H1oy6siM8ctrcpx4K7cxjrj51Hj2GdLKFvCCcprLpump?maker=3oxKo6yxZT3n19fr8WKoDzJTRwXWBw6PpXME3SpKuRTt")</f>
        <v/>
      </c>
      <c r="M79">
        <f>HYPERLINK("https://dexscreener.com/solana/H1oy6siM8ctrcpx4K7cxjrj51Hj2GdLKFvCCcprLpump?maker=3oxKo6yxZT3n19fr8WKoDzJTRwXWBw6PpXME3SpKuRTt","https://dexscreener.com/solana/H1oy6siM8ctrcpx4K7cxjrj51Hj2GdLKFvCCcprLpump?maker=3oxKo6yxZT3n19fr8WKoDzJTRwXWBw6PpXME3SpKuRTt")</f>
        <v/>
      </c>
    </row>
    <row r="80">
      <c r="A80" t="inlineStr">
        <is>
          <t>JBSVUpKgYNHt4GLtNebQxTJmZgftTMWENQrziHtGpump</t>
        </is>
      </c>
      <c r="B80" t="inlineStr">
        <is>
          <t>Swarm</t>
        </is>
      </c>
      <c r="C80" t="n">
        <v>3</v>
      </c>
      <c r="D80" t="n">
        <v>0.142</v>
      </c>
      <c r="E80" t="n">
        <v>0.05</v>
      </c>
      <c r="F80" t="n">
        <v>2.92</v>
      </c>
      <c r="G80" t="n">
        <v>3.06</v>
      </c>
      <c r="H80" t="n">
        <v>2</v>
      </c>
      <c r="I80" t="n">
        <v>2</v>
      </c>
      <c r="J80" t="n">
        <v>-1</v>
      </c>
      <c r="K80" t="n">
        <v>-1</v>
      </c>
      <c r="L80">
        <f>HYPERLINK("https://www.defined.fi/sol/JBSVUpKgYNHt4GLtNebQxTJmZgftTMWENQrziHtGpump?maker=3oxKo6yxZT3n19fr8WKoDzJTRwXWBw6PpXME3SpKuRTt","https://www.defined.fi/sol/JBSVUpKgYNHt4GLtNebQxTJmZgftTMWENQrziHtGpump?maker=3oxKo6yxZT3n19fr8WKoDzJTRwXWBw6PpXME3SpKuRTt")</f>
        <v/>
      </c>
      <c r="M80">
        <f>HYPERLINK("https://dexscreener.com/solana/JBSVUpKgYNHt4GLtNebQxTJmZgftTMWENQrziHtGpump?maker=3oxKo6yxZT3n19fr8WKoDzJTRwXWBw6PpXME3SpKuRTt","https://dexscreener.com/solana/JBSVUpKgYNHt4GLtNebQxTJmZgftTMWENQrziHtGpump?maker=3oxKo6yxZT3n19fr8WKoDzJTRwXWBw6PpXME3SpKuRTt")</f>
        <v/>
      </c>
    </row>
    <row r="81">
      <c r="A81" t="inlineStr">
        <is>
          <t>FKYNFjXJLRYXMMGPvb95ZAEec21RQNQp1MxTJJ8mpump</t>
        </is>
      </c>
      <c r="B81" t="inlineStr">
        <is>
          <t>unknown_FKYN</t>
        </is>
      </c>
      <c r="C81" t="n">
        <v>3</v>
      </c>
      <c r="D81" t="n">
        <v>0.439</v>
      </c>
      <c r="E81" t="n">
        <v>0.9</v>
      </c>
      <c r="F81" t="n">
        <v>0.488</v>
      </c>
      <c r="G81" t="n">
        <v>0.928</v>
      </c>
      <c r="H81" t="n">
        <v>1</v>
      </c>
      <c r="I81" t="n">
        <v>2</v>
      </c>
      <c r="J81" t="n">
        <v>-1</v>
      </c>
      <c r="K81" t="n">
        <v>-1</v>
      </c>
      <c r="L81">
        <f>HYPERLINK("https://www.defined.fi/sol/FKYNFjXJLRYXMMGPvb95ZAEec21RQNQp1MxTJJ8mpump?maker=3oxKo6yxZT3n19fr8WKoDzJTRwXWBw6PpXME3SpKuRTt","https://www.defined.fi/sol/FKYNFjXJLRYXMMGPvb95ZAEec21RQNQp1MxTJJ8mpump?maker=3oxKo6yxZT3n19fr8WKoDzJTRwXWBw6PpXME3SpKuRTt")</f>
        <v/>
      </c>
      <c r="M81">
        <f>HYPERLINK("https://dexscreener.com/solana/FKYNFjXJLRYXMMGPvb95ZAEec21RQNQp1MxTJJ8mpump?maker=3oxKo6yxZT3n19fr8WKoDzJTRwXWBw6PpXME3SpKuRTt","https://dexscreener.com/solana/FKYNFjXJLRYXMMGPvb95ZAEec21RQNQp1MxTJJ8mpump?maker=3oxKo6yxZT3n19fr8WKoDzJTRwXWBw6PpXME3SpKuRTt")</f>
        <v/>
      </c>
    </row>
    <row r="82">
      <c r="A82" t="inlineStr">
        <is>
          <t>CGrnyjtigQAJz4keUBjm69eRu3YFbQBCnNGCvjAFpump</t>
        </is>
      </c>
      <c r="B82" t="inlineStr">
        <is>
          <t>RON</t>
        </is>
      </c>
      <c r="C82" t="n">
        <v>3</v>
      </c>
      <c r="D82" t="n">
        <v>-0.382</v>
      </c>
      <c r="E82" t="n">
        <v>-0.78</v>
      </c>
      <c r="F82" t="n">
        <v>0.49</v>
      </c>
      <c r="G82" t="n">
        <v>0.108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HYPERLINK("https://www.defined.fi/sol/CGrnyjtigQAJz4keUBjm69eRu3YFbQBCnNGCvjAFpump?maker=3oxKo6yxZT3n19fr8WKoDzJTRwXWBw6PpXME3SpKuRTt","https://www.defined.fi/sol/CGrnyjtigQAJz4keUBjm69eRu3YFbQBCnNGCvjAFpump?maker=3oxKo6yxZT3n19fr8WKoDzJTRwXWBw6PpXME3SpKuRTt")</f>
        <v/>
      </c>
      <c r="M82">
        <f>HYPERLINK("https://dexscreener.com/solana/CGrnyjtigQAJz4keUBjm69eRu3YFbQBCnNGCvjAFpump?maker=3oxKo6yxZT3n19fr8WKoDzJTRwXWBw6PpXME3SpKuRTt","https://dexscreener.com/solana/CGrnyjtigQAJz4keUBjm69eRu3YFbQBCnNGCvjAFpump?maker=3oxKo6yxZT3n19fr8WKoDzJTRwXWBw6PpXME3SpKuRTt")</f>
        <v/>
      </c>
    </row>
    <row r="83">
      <c r="A83" t="inlineStr">
        <is>
          <t>2nNhtVCXRXDAaiPTanHNHQt2S4zCBV2XpbwK69F3pump</t>
        </is>
      </c>
      <c r="B83" t="inlineStr">
        <is>
          <t>BASKO</t>
        </is>
      </c>
      <c r="C83" t="n">
        <v>3</v>
      </c>
      <c r="D83" t="n">
        <v>0.576</v>
      </c>
      <c r="E83" t="n">
        <v>0.59</v>
      </c>
      <c r="F83" t="n">
        <v>0.979</v>
      </c>
      <c r="G83" t="n">
        <v>1.56</v>
      </c>
      <c r="H83" t="n">
        <v>1</v>
      </c>
      <c r="I83" t="n">
        <v>2</v>
      </c>
      <c r="J83" t="n">
        <v>-1</v>
      </c>
      <c r="K83" t="n">
        <v>-1</v>
      </c>
      <c r="L83">
        <f>HYPERLINK("https://www.defined.fi/sol/2nNhtVCXRXDAaiPTanHNHQt2S4zCBV2XpbwK69F3pump?maker=3oxKo6yxZT3n19fr8WKoDzJTRwXWBw6PpXME3SpKuRTt","https://www.defined.fi/sol/2nNhtVCXRXDAaiPTanHNHQt2S4zCBV2XpbwK69F3pump?maker=3oxKo6yxZT3n19fr8WKoDzJTRwXWBw6PpXME3SpKuRTt")</f>
        <v/>
      </c>
      <c r="M83">
        <f>HYPERLINK("https://dexscreener.com/solana/2nNhtVCXRXDAaiPTanHNHQt2S4zCBV2XpbwK69F3pump?maker=3oxKo6yxZT3n19fr8WKoDzJTRwXWBw6PpXME3SpKuRTt","https://dexscreener.com/solana/2nNhtVCXRXDAaiPTanHNHQt2S4zCBV2XpbwK69F3pump?maker=3oxKo6yxZT3n19fr8WKoDzJTRwXWBw6PpXME3SpKuRTt")</f>
        <v/>
      </c>
    </row>
    <row r="84">
      <c r="A84" t="inlineStr">
        <is>
          <t>fDJVuPCzsi4pfc5wBEan5PEUDPvtvcTWm5gjLAtpump</t>
        </is>
      </c>
      <c r="B84" t="inlineStr">
        <is>
          <t>JENNY</t>
        </is>
      </c>
      <c r="C84" t="n">
        <v>3</v>
      </c>
      <c r="D84" t="n">
        <v>-0.026</v>
      </c>
      <c r="E84" t="n">
        <v>-0.01</v>
      </c>
      <c r="F84" t="n">
        <v>1.95</v>
      </c>
      <c r="G84" t="n">
        <v>1.92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HYPERLINK("https://www.defined.fi/sol/fDJVuPCzsi4pfc5wBEan5PEUDPvtvcTWm5gjLAtpump?maker=3oxKo6yxZT3n19fr8WKoDzJTRwXWBw6PpXME3SpKuRTt","https://www.defined.fi/sol/fDJVuPCzsi4pfc5wBEan5PEUDPvtvcTWm5gjLAtpump?maker=3oxKo6yxZT3n19fr8WKoDzJTRwXWBw6PpXME3SpKuRTt")</f>
        <v/>
      </c>
      <c r="M84">
        <f>HYPERLINK("https://dexscreener.com/solana/fDJVuPCzsi4pfc5wBEan5PEUDPvtvcTWm5gjLAtpump?maker=3oxKo6yxZT3n19fr8WKoDzJTRwXWBw6PpXME3SpKuRTt","https://dexscreener.com/solana/fDJVuPCzsi4pfc5wBEan5PEUDPvtvcTWm5gjLAtpump?maker=3oxKo6yxZT3n19fr8WKoDzJTRwXWBw6PpXME3SpKuRTt")</f>
        <v/>
      </c>
    </row>
    <row r="85">
      <c r="A85" t="inlineStr">
        <is>
          <t>7RVntPLpY5jatkd2P7YkW3B7vAjTbAziaZj116J8pump</t>
        </is>
      </c>
      <c r="B85" t="inlineStr">
        <is>
          <t>unknown_7RVn</t>
        </is>
      </c>
      <c r="C85" t="n">
        <v>5</v>
      </c>
      <c r="D85" t="n">
        <v>0.226</v>
      </c>
      <c r="E85" t="n">
        <v>0.2</v>
      </c>
      <c r="F85" t="n">
        <v>1.14</v>
      </c>
      <c r="G85" t="n">
        <v>0</v>
      </c>
      <c r="H85" t="n">
        <v>3</v>
      </c>
      <c r="I85" t="n">
        <v>0</v>
      </c>
      <c r="J85" t="n">
        <v>-1</v>
      </c>
      <c r="K85" t="n">
        <v>-1</v>
      </c>
      <c r="L85">
        <f>HYPERLINK("https://www.defined.fi/sol/7RVntPLpY5jatkd2P7YkW3B7vAjTbAziaZj116J8pump?maker=3oxKo6yxZT3n19fr8WKoDzJTRwXWBw6PpXME3SpKuRTt","https://www.defined.fi/sol/7RVntPLpY5jatkd2P7YkW3B7vAjTbAziaZj116J8pump?maker=3oxKo6yxZT3n19fr8WKoDzJTRwXWBw6PpXME3SpKuRTt")</f>
        <v/>
      </c>
      <c r="M85">
        <f>HYPERLINK("https://dexscreener.com/solana/7RVntPLpY5jatkd2P7YkW3B7vAjTbAziaZj116J8pump?maker=3oxKo6yxZT3n19fr8WKoDzJTRwXWBw6PpXME3SpKuRTt","https://dexscreener.com/solana/7RVntPLpY5jatkd2P7YkW3B7vAjTbAziaZj116J8pump?maker=3oxKo6yxZT3n19fr8WKoDzJTRwXWBw6PpXME3SpKuRTt")</f>
        <v/>
      </c>
    </row>
    <row r="86">
      <c r="A86" t="inlineStr">
        <is>
          <t>3oKmeCZgHLJzgAFF4qWJY53CmUeY1Ceexr3YvCv5pump</t>
        </is>
      </c>
      <c r="B86" t="inlineStr">
        <is>
          <t>DINO</t>
        </is>
      </c>
      <c r="C86" t="n">
        <v>6</v>
      </c>
      <c r="D86" t="n">
        <v>-0.37</v>
      </c>
      <c r="E86" t="n">
        <v>-0.85</v>
      </c>
      <c r="F86" t="n">
        <v>0.435</v>
      </c>
      <c r="G86" t="n">
        <v>0.065</v>
      </c>
      <c r="H86" t="n">
        <v>1</v>
      </c>
      <c r="I86" t="n">
        <v>1</v>
      </c>
      <c r="J86" t="n">
        <v>-1</v>
      </c>
      <c r="K86" t="n">
        <v>-1</v>
      </c>
      <c r="L86">
        <f>HYPERLINK("https://www.defined.fi/sol/3oKmeCZgHLJzgAFF4qWJY53CmUeY1Ceexr3YvCv5pump?maker=3oxKo6yxZT3n19fr8WKoDzJTRwXWBw6PpXME3SpKuRTt","https://www.defined.fi/sol/3oKmeCZgHLJzgAFF4qWJY53CmUeY1Ceexr3YvCv5pump?maker=3oxKo6yxZT3n19fr8WKoDzJTRwXWBw6PpXME3SpKuRTt")</f>
        <v/>
      </c>
      <c r="M86">
        <f>HYPERLINK("https://dexscreener.com/solana/3oKmeCZgHLJzgAFF4qWJY53CmUeY1Ceexr3YvCv5pump?maker=3oxKo6yxZT3n19fr8WKoDzJTRwXWBw6PpXME3SpKuRTt","https://dexscreener.com/solana/3oKmeCZgHLJzgAFF4qWJY53CmUeY1Ceexr3YvCv5pump?maker=3oxKo6yxZT3n19fr8WKoDzJTRwXWBw6PpXME3SpKuRTt")</f>
        <v/>
      </c>
    </row>
    <row r="87">
      <c r="A87" t="inlineStr">
        <is>
          <t>5PhGFNKpwHqQsH8hLX4PdWiJDDnzw93tL8dkkkoUpump</t>
        </is>
      </c>
      <c r="B87" t="inlineStr">
        <is>
          <t>Normie</t>
        </is>
      </c>
      <c r="C87" t="n">
        <v>6</v>
      </c>
      <c r="D87" t="n">
        <v>-0.321</v>
      </c>
      <c r="E87" t="n">
        <v>-1</v>
      </c>
      <c r="F87" t="n">
        <v>0.463</v>
      </c>
      <c r="G87" t="n">
        <v>0.142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HYPERLINK("https://www.defined.fi/sol/5PhGFNKpwHqQsH8hLX4PdWiJDDnzw93tL8dkkkoUpump?maker=3oxKo6yxZT3n19fr8WKoDzJTRwXWBw6PpXME3SpKuRTt","https://www.defined.fi/sol/5PhGFNKpwHqQsH8hLX4PdWiJDDnzw93tL8dkkkoUpump?maker=3oxKo6yxZT3n19fr8WKoDzJTRwXWBw6PpXME3SpKuRTt")</f>
        <v/>
      </c>
      <c r="M87">
        <f>HYPERLINK("https://dexscreener.com/solana/5PhGFNKpwHqQsH8hLX4PdWiJDDnzw93tL8dkkkoUpump?maker=3oxKo6yxZT3n19fr8WKoDzJTRwXWBw6PpXME3SpKuRTt","https://dexscreener.com/solana/5PhGFNKpwHqQsH8hLX4PdWiJDDnzw93tL8dkkkoUpump?maker=3oxKo6yxZT3n19fr8WKoDzJTRwXWBw6PpXME3SpKuRTt")</f>
        <v/>
      </c>
    </row>
    <row r="88">
      <c r="A88" t="inlineStr">
        <is>
          <t>Drog8gDDA5kym8YiU27BY8xSVtVNjcNDZnSGBytSpump</t>
        </is>
      </c>
      <c r="B88" t="inlineStr">
        <is>
          <t>ELIZA</t>
        </is>
      </c>
      <c r="C88" t="n">
        <v>6</v>
      </c>
      <c r="D88" t="n">
        <v>-0.145</v>
      </c>
      <c r="E88" t="n">
        <v>-1</v>
      </c>
      <c r="F88" t="n">
        <v>0.462</v>
      </c>
      <c r="G88" t="n">
        <v>0.317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HYPERLINK("https://www.defined.fi/sol/Drog8gDDA5kym8YiU27BY8xSVtVNjcNDZnSGBytSpump?maker=3oxKo6yxZT3n19fr8WKoDzJTRwXWBw6PpXME3SpKuRTt","https://www.defined.fi/sol/Drog8gDDA5kym8YiU27BY8xSVtVNjcNDZnSGBytSpump?maker=3oxKo6yxZT3n19fr8WKoDzJTRwXWBw6PpXME3SpKuRTt")</f>
        <v/>
      </c>
      <c r="M88">
        <f>HYPERLINK("https://dexscreener.com/solana/Drog8gDDA5kym8YiU27BY8xSVtVNjcNDZnSGBytSpump?maker=3oxKo6yxZT3n19fr8WKoDzJTRwXWBw6PpXME3SpKuRTt","https://dexscreener.com/solana/Drog8gDDA5kym8YiU27BY8xSVtVNjcNDZnSGBytSpump?maker=3oxKo6yxZT3n19fr8WKoDzJTRwXWBw6PpXME3SpKuRTt")</f>
        <v/>
      </c>
    </row>
    <row r="89">
      <c r="A89" t="inlineStr">
        <is>
          <t>DRnadKa3Wp1x5rg6nXJXfht9q5mhUnRGuFKASraQpump</t>
        </is>
      </c>
      <c r="B89" t="inlineStr">
        <is>
          <t>Ameca</t>
        </is>
      </c>
      <c r="C89" t="n">
        <v>6</v>
      </c>
      <c r="D89" t="n">
        <v>-0.098</v>
      </c>
      <c r="E89" t="n">
        <v>-1</v>
      </c>
      <c r="F89" t="n">
        <v>0.462</v>
      </c>
      <c r="G89" t="n">
        <v>0.364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HYPERLINK("https://www.defined.fi/sol/DRnadKa3Wp1x5rg6nXJXfht9q5mhUnRGuFKASraQpump?maker=3oxKo6yxZT3n19fr8WKoDzJTRwXWBw6PpXME3SpKuRTt","https://www.defined.fi/sol/DRnadKa3Wp1x5rg6nXJXfht9q5mhUnRGuFKASraQpump?maker=3oxKo6yxZT3n19fr8WKoDzJTRwXWBw6PpXME3SpKuRTt")</f>
        <v/>
      </c>
      <c r="M89">
        <f>HYPERLINK("https://dexscreener.com/solana/DRnadKa3Wp1x5rg6nXJXfht9q5mhUnRGuFKASraQpump?maker=3oxKo6yxZT3n19fr8WKoDzJTRwXWBw6PpXME3SpKuRTt","https://dexscreener.com/solana/DRnadKa3Wp1x5rg6nXJXfht9q5mhUnRGuFKASraQpump?maker=3oxKo6yxZT3n19fr8WKoDzJTRwXWBw6PpXME3SpKuRTt")</f>
        <v/>
      </c>
    </row>
    <row r="90">
      <c r="A90" t="inlineStr">
        <is>
          <t>HhCUxpFg3pcK3yoxPNBsYupn2vqebHHvBpZwiStXpump</t>
        </is>
      </c>
      <c r="B90" t="inlineStr">
        <is>
          <t>Bertie</t>
        </is>
      </c>
      <c r="C90" t="n">
        <v>6</v>
      </c>
      <c r="D90" t="n">
        <v>-0.222</v>
      </c>
      <c r="E90" t="n">
        <v>-0.24</v>
      </c>
      <c r="F90" t="n">
        <v>0.93</v>
      </c>
      <c r="G90" t="n">
        <v>0.707</v>
      </c>
      <c r="H90" t="n">
        <v>1</v>
      </c>
      <c r="I90" t="n">
        <v>1</v>
      </c>
      <c r="J90" t="n">
        <v>-1</v>
      </c>
      <c r="K90" t="n">
        <v>-1</v>
      </c>
      <c r="L90">
        <f>HYPERLINK("https://www.defined.fi/sol/HhCUxpFg3pcK3yoxPNBsYupn2vqebHHvBpZwiStXpump?maker=3oxKo6yxZT3n19fr8WKoDzJTRwXWBw6PpXME3SpKuRTt","https://www.defined.fi/sol/HhCUxpFg3pcK3yoxPNBsYupn2vqebHHvBpZwiStXpump?maker=3oxKo6yxZT3n19fr8WKoDzJTRwXWBw6PpXME3SpKuRTt")</f>
        <v/>
      </c>
      <c r="M90">
        <f>HYPERLINK("https://dexscreener.com/solana/HhCUxpFg3pcK3yoxPNBsYupn2vqebHHvBpZwiStXpump?maker=3oxKo6yxZT3n19fr8WKoDzJTRwXWBw6PpXME3SpKuRTt","https://dexscreener.com/solana/HhCUxpFg3pcK3yoxPNBsYupn2vqebHHvBpZwiStXpump?maker=3oxKo6yxZT3n19fr8WKoDzJTRwXWBw6PpXME3SpKuRTt")</f>
        <v/>
      </c>
    </row>
    <row r="91">
      <c r="A91" t="inlineStr">
        <is>
          <t>4wCgfyL8v2opyZvwUNDvQxsrUttxMPr1znfi5PDf97fn</t>
        </is>
      </c>
      <c r="B91" t="inlineStr">
        <is>
          <t>Kentoki</t>
        </is>
      </c>
      <c r="C91" t="n">
        <v>8</v>
      </c>
      <c r="D91" t="n">
        <v>-0.988</v>
      </c>
      <c r="E91" t="n">
        <v>-1</v>
      </c>
      <c r="F91" t="n">
        <v>1.36</v>
      </c>
      <c r="G91" t="n">
        <v>0.372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HYPERLINK("https://www.defined.fi/sol/4wCgfyL8v2opyZvwUNDvQxsrUttxMPr1znfi5PDf97fn?maker=3oxKo6yxZT3n19fr8WKoDzJTRwXWBw6PpXME3SpKuRTt","https://www.defined.fi/sol/4wCgfyL8v2opyZvwUNDvQxsrUttxMPr1znfi5PDf97fn?maker=3oxKo6yxZT3n19fr8WKoDzJTRwXWBw6PpXME3SpKuRTt")</f>
        <v/>
      </c>
      <c r="M91">
        <f>HYPERLINK("https://dexscreener.com/solana/4wCgfyL8v2opyZvwUNDvQxsrUttxMPr1znfi5PDf97fn?maker=3oxKo6yxZT3n19fr8WKoDzJTRwXWBw6PpXME3SpKuRTt","https://dexscreener.com/solana/4wCgfyL8v2opyZvwUNDvQxsrUttxMPr1znfi5PDf97fn?maker=3oxKo6yxZT3n19fr8WKoDzJTRwXWBw6PpXME3SpKuRTt")</f>
        <v/>
      </c>
    </row>
    <row r="92">
      <c r="A92" t="inlineStr">
        <is>
          <t>EFkrnR3xmmwAJDgaFkmzEBrkVoeSSCYqMYGWQhU3pump</t>
        </is>
      </c>
      <c r="B92" t="inlineStr">
        <is>
          <t>Cane</t>
        </is>
      </c>
      <c r="C92" t="n">
        <v>9</v>
      </c>
      <c r="D92" t="n">
        <v>0.174</v>
      </c>
      <c r="E92" t="n">
        <v>0.31</v>
      </c>
      <c r="F92" t="n">
        <v>0.5590000000000001</v>
      </c>
      <c r="G92" t="n">
        <v>0.733</v>
      </c>
      <c r="H92" t="n">
        <v>2</v>
      </c>
      <c r="I92" t="n">
        <v>1</v>
      </c>
      <c r="J92" t="n">
        <v>-1</v>
      </c>
      <c r="K92" t="n">
        <v>-1</v>
      </c>
      <c r="L92">
        <f>HYPERLINK("https://www.defined.fi/sol/EFkrnR3xmmwAJDgaFkmzEBrkVoeSSCYqMYGWQhU3pump?maker=3oxKo6yxZT3n19fr8WKoDzJTRwXWBw6PpXME3SpKuRTt","https://www.defined.fi/sol/EFkrnR3xmmwAJDgaFkmzEBrkVoeSSCYqMYGWQhU3pump?maker=3oxKo6yxZT3n19fr8WKoDzJTRwXWBw6PpXME3SpKuRTt")</f>
        <v/>
      </c>
      <c r="M92">
        <f>HYPERLINK("https://dexscreener.com/solana/EFkrnR3xmmwAJDgaFkmzEBrkVoeSSCYqMYGWQhU3pump?maker=3oxKo6yxZT3n19fr8WKoDzJTRwXWBw6PpXME3SpKuRTt","https://dexscreener.com/solana/EFkrnR3xmmwAJDgaFkmzEBrkVoeSSCYqMYGWQhU3pump?maker=3oxKo6yxZT3n19fr8WKoDzJTRwXWBw6PpXME3SpKuRTt")</f>
        <v/>
      </c>
    </row>
    <row r="93">
      <c r="A93" t="inlineStr">
        <is>
          <t>6iezmEdeiUCzGGq4kjgyWvFDuajTPNWZqjzV3G2Qpump</t>
        </is>
      </c>
      <c r="B93" t="inlineStr">
        <is>
          <t>smurfette</t>
        </is>
      </c>
      <c r="C93" t="n">
        <v>9</v>
      </c>
      <c r="D93" t="n">
        <v>-0.925</v>
      </c>
      <c r="E93" t="n">
        <v>-0.52</v>
      </c>
      <c r="F93" t="n">
        <v>1.79</v>
      </c>
      <c r="G93" t="n">
        <v>0.86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HYPERLINK("https://www.defined.fi/sol/6iezmEdeiUCzGGq4kjgyWvFDuajTPNWZqjzV3G2Qpump?maker=3oxKo6yxZT3n19fr8WKoDzJTRwXWBw6PpXME3SpKuRTt","https://www.defined.fi/sol/6iezmEdeiUCzGGq4kjgyWvFDuajTPNWZqjzV3G2Qpump?maker=3oxKo6yxZT3n19fr8WKoDzJTRwXWBw6PpXME3SpKuRTt")</f>
        <v/>
      </c>
      <c r="M93">
        <f>HYPERLINK("https://dexscreener.com/solana/6iezmEdeiUCzGGq4kjgyWvFDuajTPNWZqjzV3G2Qpump?maker=3oxKo6yxZT3n19fr8WKoDzJTRwXWBw6PpXME3SpKuRTt","https://dexscreener.com/solana/6iezmEdeiUCzGGq4kjgyWvFDuajTPNWZqjzV3G2Qpump?maker=3oxKo6yxZT3n19fr8WKoDzJTRwXWBw6PpXME3SpKuRTt")</f>
        <v/>
      </c>
    </row>
    <row r="94">
      <c r="A94" t="inlineStr">
        <is>
          <t>CjQd5qYpeYV8a6B78ReziRs533n6AdUccQAzTtASpump</t>
        </is>
      </c>
      <c r="B94" t="inlineStr">
        <is>
          <t>Miyajima</t>
        </is>
      </c>
      <c r="C94" t="n">
        <v>9</v>
      </c>
      <c r="D94" t="n">
        <v>-1.5</v>
      </c>
      <c r="E94" t="n">
        <v>-0.45</v>
      </c>
      <c r="F94" t="n">
        <v>3.3</v>
      </c>
      <c r="G94" t="n">
        <v>1.8</v>
      </c>
      <c r="H94" t="n">
        <v>2</v>
      </c>
      <c r="I94" t="n">
        <v>1</v>
      </c>
      <c r="J94" t="n">
        <v>-1</v>
      </c>
      <c r="K94" t="n">
        <v>-1</v>
      </c>
      <c r="L94">
        <f>HYPERLINK("https://www.defined.fi/sol/CjQd5qYpeYV8a6B78ReziRs533n6AdUccQAzTtASpump?maker=3oxKo6yxZT3n19fr8WKoDzJTRwXWBw6PpXME3SpKuRTt","https://www.defined.fi/sol/CjQd5qYpeYV8a6B78ReziRs533n6AdUccQAzTtASpump?maker=3oxKo6yxZT3n19fr8WKoDzJTRwXWBw6PpXME3SpKuRTt")</f>
        <v/>
      </c>
      <c r="M94">
        <f>HYPERLINK("https://dexscreener.com/solana/CjQd5qYpeYV8a6B78ReziRs533n6AdUccQAzTtASpump?maker=3oxKo6yxZT3n19fr8WKoDzJTRwXWBw6PpXME3SpKuRTt","https://dexscreener.com/solana/CjQd5qYpeYV8a6B78ReziRs533n6AdUccQAzTtASpump?maker=3oxKo6yxZT3n19fr8WKoDzJTRwXWBw6PpXME3SpKuRTt")</f>
        <v/>
      </c>
    </row>
    <row r="95">
      <c r="A95" t="inlineStr">
        <is>
          <t>6tVZVjcppH2BZ9Xj5yFU1Zt34m2rYcyDqqpSeMDZpump</t>
        </is>
      </c>
      <c r="B95" t="inlineStr">
        <is>
          <t>miharu</t>
        </is>
      </c>
      <c r="C95" t="n">
        <v>9</v>
      </c>
      <c r="D95" t="n">
        <v>0.043</v>
      </c>
      <c r="E95" t="n">
        <v>0.03</v>
      </c>
      <c r="F95" t="n">
        <v>1.54</v>
      </c>
      <c r="G95" t="n">
        <v>1.58</v>
      </c>
      <c r="H95" t="n">
        <v>1</v>
      </c>
      <c r="I95" t="n">
        <v>1</v>
      </c>
      <c r="J95" t="n">
        <v>-1</v>
      </c>
      <c r="K95" t="n">
        <v>-1</v>
      </c>
      <c r="L95">
        <f>HYPERLINK("https://www.defined.fi/sol/6tVZVjcppH2BZ9Xj5yFU1Zt34m2rYcyDqqpSeMDZpump?maker=3oxKo6yxZT3n19fr8WKoDzJTRwXWBw6PpXME3SpKuRTt","https://www.defined.fi/sol/6tVZVjcppH2BZ9Xj5yFU1Zt34m2rYcyDqqpSeMDZpump?maker=3oxKo6yxZT3n19fr8WKoDzJTRwXWBw6PpXME3SpKuRTt")</f>
        <v/>
      </c>
      <c r="M95">
        <f>HYPERLINK("https://dexscreener.com/solana/6tVZVjcppH2BZ9Xj5yFU1Zt34m2rYcyDqqpSeMDZpump?maker=3oxKo6yxZT3n19fr8WKoDzJTRwXWBw6PpXME3SpKuRTt","https://dexscreener.com/solana/6tVZVjcppH2BZ9Xj5yFU1Zt34m2rYcyDqqpSeMDZpump?maker=3oxKo6yxZT3n19fr8WKoDzJTRwXWBw6PpXME3SpKuRTt")</f>
        <v/>
      </c>
    </row>
    <row r="96">
      <c r="A96" t="inlineStr">
        <is>
          <t>7kPbpfqRd4Zony7utXNTsT1gW8NVT2YWz9448A84HPfq</t>
        </is>
      </c>
      <c r="B96" t="inlineStr">
        <is>
          <t>BURNS</t>
        </is>
      </c>
      <c r="C96" t="n">
        <v>11</v>
      </c>
      <c r="D96" t="n">
        <v>-1.48</v>
      </c>
      <c r="E96" t="n">
        <v>-0.82</v>
      </c>
      <c r="F96" t="n">
        <v>1.8</v>
      </c>
      <c r="G96" t="n">
        <v>0.325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HYPERLINK("https://www.defined.fi/sol/7kPbpfqRd4Zony7utXNTsT1gW8NVT2YWz9448A84HPfq?maker=3oxKo6yxZT3n19fr8WKoDzJTRwXWBw6PpXME3SpKuRTt","https://www.defined.fi/sol/7kPbpfqRd4Zony7utXNTsT1gW8NVT2YWz9448A84HPfq?maker=3oxKo6yxZT3n19fr8WKoDzJTRwXWBw6PpXME3SpKuRTt")</f>
        <v/>
      </c>
      <c r="M96">
        <f>HYPERLINK("https://dexscreener.com/solana/7kPbpfqRd4Zony7utXNTsT1gW8NVT2YWz9448A84HPfq?maker=3oxKo6yxZT3n19fr8WKoDzJTRwXWBw6PpXME3SpKuRTt","https://dexscreener.com/solana/7kPbpfqRd4Zony7utXNTsT1gW8NVT2YWz9448A84HPfq?maker=3oxKo6yxZT3n19fr8WKoDzJTRwXWBw6PpXME3SpKuRTt")</f>
        <v/>
      </c>
    </row>
    <row r="97">
      <c r="A97" t="inlineStr">
        <is>
          <t>G2XJk3yq1YNJJR26c9s3eJGkzTCMKYkLohAbTwcwpump</t>
        </is>
      </c>
      <c r="B97" t="inlineStr">
        <is>
          <t>MARTTI</t>
        </is>
      </c>
      <c r="C97" t="n">
        <v>11</v>
      </c>
      <c r="D97" t="n">
        <v>-1.27</v>
      </c>
      <c r="E97" t="n">
        <v>-0.28</v>
      </c>
      <c r="F97" t="n">
        <v>4.55</v>
      </c>
      <c r="G97" t="n">
        <v>3.28</v>
      </c>
      <c r="H97" t="n">
        <v>3</v>
      </c>
      <c r="I97" t="n">
        <v>2</v>
      </c>
      <c r="J97" t="n">
        <v>-1</v>
      </c>
      <c r="K97" t="n">
        <v>-1</v>
      </c>
      <c r="L97">
        <f>HYPERLINK("https://www.defined.fi/sol/G2XJk3yq1YNJJR26c9s3eJGkzTCMKYkLohAbTwcwpump?maker=3oxKo6yxZT3n19fr8WKoDzJTRwXWBw6PpXME3SpKuRTt","https://www.defined.fi/sol/G2XJk3yq1YNJJR26c9s3eJGkzTCMKYkLohAbTwcwpump?maker=3oxKo6yxZT3n19fr8WKoDzJTRwXWBw6PpXME3SpKuRTt")</f>
        <v/>
      </c>
      <c r="M97">
        <f>HYPERLINK("https://dexscreener.com/solana/G2XJk3yq1YNJJR26c9s3eJGkzTCMKYkLohAbTwcwpump?maker=3oxKo6yxZT3n19fr8WKoDzJTRwXWBw6PpXME3SpKuRTt","https://dexscreener.com/solana/G2XJk3yq1YNJJR26c9s3eJGkzTCMKYkLohAbTwcwpump?maker=3oxKo6yxZT3n19fr8WKoDzJTRwXWBw6PpXME3SpKuRTt")</f>
        <v/>
      </c>
    </row>
    <row r="98">
      <c r="A98" t="inlineStr">
        <is>
          <t>EevAKqxeZT18xc79TdvoBBwLGcGSvNqorVRasaz8pump</t>
        </is>
      </c>
      <c r="B98" t="inlineStr">
        <is>
          <t>Victory</t>
        </is>
      </c>
      <c r="C98" t="n">
        <v>12</v>
      </c>
      <c r="D98" t="n">
        <v>-1.61</v>
      </c>
      <c r="E98" t="n">
        <v>-0.59</v>
      </c>
      <c r="F98" t="n">
        <v>2.71</v>
      </c>
      <c r="G98" t="n">
        <v>1.1</v>
      </c>
      <c r="H98" t="n">
        <v>2</v>
      </c>
      <c r="I98" t="n">
        <v>1</v>
      </c>
      <c r="J98" t="n">
        <v>-1</v>
      </c>
      <c r="K98" t="n">
        <v>-1</v>
      </c>
      <c r="L98">
        <f>HYPERLINK("https://www.defined.fi/sol/EevAKqxeZT18xc79TdvoBBwLGcGSvNqorVRasaz8pump?maker=3oxKo6yxZT3n19fr8WKoDzJTRwXWBw6PpXME3SpKuRTt","https://www.defined.fi/sol/EevAKqxeZT18xc79TdvoBBwLGcGSvNqorVRasaz8pump?maker=3oxKo6yxZT3n19fr8WKoDzJTRwXWBw6PpXME3SpKuRTt")</f>
        <v/>
      </c>
      <c r="M98">
        <f>HYPERLINK("https://dexscreener.com/solana/EevAKqxeZT18xc79TdvoBBwLGcGSvNqorVRasaz8pump?maker=3oxKo6yxZT3n19fr8WKoDzJTRwXWBw6PpXME3SpKuRTt","https://dexscreener.com/solana/EevAKqxeZT18xc79TdvoBBwLGcGSvNqorVRasaz8pump?maker=3oxKo6yxZT3n19fr8WKoDzJTRwXWBw6PpXME3SpKuRTt")</f>
        <v/>
      </c>
    </row>
    <row r="99">
      <c r="A99" t="inlineStr">
        <is>
          <t>6L39vcqEjDY56z27hVCXvu1wa2XLcu34WFSWxsJBpump</t>
        </is>
      </c>
      <c r="B99" t="inlineStr">
        <is>
          <t>ninja</t>
        </is>
      </c>
      <c r="C99" t="n">
        <v>12</v>
      </c>
      <c r="D99" t="n">
        <v>-0.052</v>
      </c>
      <c r="E99" t="n">
        <v>-1</v>
      </c>
      <c r="F99" t="n">
        <v>0.272</v>
      </c>
      <c r="G99" t="n">
        <v>0.22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HYPERLINK("https://www.defined.fi/sol/6L39vcqEjDY56z27hVCXvu1wa2XLcu34WFSWxsJBpump?maker=3oxKo6yxZT3n19fr8WKoDzJTRwXWBw6PpXME3SpKuRTt","https://www.defined.fi/sol/6L39vcqEjDY56z27hVCXvu1wa2XLcu34WFSWxsJBpump?maker=3oxKo6yxZT3n19fr8WKoDzJTRwXWBw6PpXME3SpKuRTt")</f>
        <v/>
      </c>
      <c r="M99">
        <f>HYPERLINK("https://dexscreener.com/solana/6L39vcqEjDY56z27hVCXvu1wa2XLcu34WFSWxsJBpump?maker=3oxKo6yxZT3n19fr8WKoDzJTRwXWBw6PpXME3SpKuRTt","https://dexscreener.com/solana/6L39vcqEjDY56z27hVCXvu1wa2XLcu34WFSWxsJBpump?maker=3oxKo6yxZT3n19fr8WKoDzJTRwXWBw6PpXME3SpKuRTt")</f>
        <v/>
      </c>
    </row>
    <row r="100">
      <c r="A100" t="inlineStr">
        <is>
          <t>E2TSypBjSsmRyYPLcVTJjEfnZ9BFHfZEKqYMfRSfpump</t>
        </is>
      </c>
      <c r="B100" t="inlineStr">
        <is>
          <t>dog</t>
        </is>
      </c>
      <c r="C100" t="n">
        <v>12</v>
      </c>
      <c r="D100" t="n">
        <v>-0.429</v>
      </c>
      <c r="E100" t="n">
        <v>-1</v>
      </c>
      <c r="F100" t="n">
        <v>1.87</v>
      </c>
      <c r="G100" t="n">
        <v>1.44</v>
      </c>
      <c r="H100" t="n">
        <v>1</v>
      </c>
      <c r="I100" t="n">
        <v>3</v>
      </c>
      <c r="J100" t="n">
        <v>-1</v>
      </c>
      <c r="K100" t="n">
        <v>-1</v>
      </c>
      <c r="L100">
        <f>HYPERLINK("https://www.defined.fi/sol/E2TSypBjSsmRyYPLcVTJjEfnZ9BFHfZEKqYMfRSfpump?maker=3oxKo6yxZT3n19fr8WKoDzJTRwXWBw6PpXME3SpKuRTt","https://www.defined.fi/sol/E2TSypBjSsmRyYPLcVTJjEfnZ9BFHfZEKqYMfRSfpump?maker=3oxKo6yxZT3n19fr8WKoDzJTRwXWBw6PpXME3SpKuRTt")</f>
        <v/>
      </c>
      <c r="M100">
        <f>HYPERLINK("https://dexscreener.com/solana/E2TSypBjSsmRyYPLcVTJjEfnZ9BFHfZEKqYMfRSfpump?maker=3oxKo6yxZT3n19fr8WKoDzJTRwXWBw6PpXME3SpKuRTt","https://dexscreener.com/solana/E2TSypBjSsmRyYPLcVTJjEfnZ9BFHfZEKqYMfRSfpump?maker=3oxKo6yxZT3n19fr8WKoDzJTRwXWBw6PpXME3SpKuRTt")</f>
        <v/>
      </c>
    </row>
    <row r="101">
      <c r="A101" t="inlineStr">
        <is>
          <t>6WksuhSqR5PoveXazrmSWqtPopcJbC3b5fVc2JXZpump</t>
        </is>
      </c>
      <c r="B101" t="inlineStr">
        <is>
          <t>Kali</t>
        </is>
      </c>
      <c r="C101" t="n">
        <v>12</v>
      </c>
      <c r="D101" t="n">
        <v>-0.336</v>
      </c>
      <c r="E101" t="n">
        <v>-1</v>
      </c>
      <c r="F101" t="n">
        <v>0.465</v>
      </c>
      <c r="G101" t="n">
        <v>0.129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HYPERLINK("https://www.defined.fi/sol/6WksuhSqR5PoveXazrmSWqtPopcJbC3b5fVc2JXZpump?maker=3oxKo6yxZT3n19fr8WKoDzJTRwXWBw6PpXME3SpKuRTt","https://www.defined.fi/sol/6WksuhSqR5PoveXazrmSWqtPopcJbC3b5fVc2JXZpump?maker=3oxKo6yxZT3n19fr8WKoDzJTRwXWBw6PpXME3SpKuRTt")</f>
        <v/>
      </c>
      <c r="M101">
        <f>HYPERLINK("https://dexscreener.com/solana/6WksuhSqR5PoveXazrmSWqtPopcJbC3b5fVc2JXZpump?maker=3oxKo6yxZT3n19fr8WKoDzJTRwXWBw6PpXME3SpKuRTt","https://dexscreener.com/solana/6WksuhSqR5PoveXazrmSWqtPopcJbC3b5fVc2JXZpump?maker=3oxKo6yxZT3n19fr8WKoDzJTRwXWBw6PpXME3SpKuRTt")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