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66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DhqViYG2T1N3B4xziTx22aPW4rwGKkvpcF5shrD8pump</t>
        </is>
      </c>
      <c r="B2" t="inlineStr">
        <is>
          <t>AOE</t>
        </is>
      </c>
      <c r="C2" t="n">
        <v>0</v>
      </c>
      <c r="D2" t="n">
        <v>0</v>
      </c>
      <c r="E2" t="n">
        <v>0</v>
      </c>
      <c r="F2" t="n">
        <v>0</v>
      </c>
      <c r="G2" t="n">
        <v>16.56</v>
      </c>
      <c r="H2" t="n">
        <v>0</v>
      </c>
      <c r="I2" t="n">
        <v>2</v>
      </c>
      <c r="J2" t="n">
        <v>-1</v>
      </c>
      <c r="K2" t="n">
        <v>-1</v>
      </c>
      <c r="L2">
        <f>HYPERLINK("https://www.defined.fi/sol/DhqViYG2T1N3B4xziTx22aPW4rwGKkvpcF5shrD8pump?maker=3BL9WU9z77xSR7EU4V1oRd15KibKUAjscHbw1Kp21BUD","https://www.defined.fi/sol/DhqViYG2T1N3B4xziTx22aPW4rwGKkvpcF5shrD8pump?maker=3BL9WU9z77xSR7EU4V1oRd15KibKUAjscHbw1Kp21BUD")</f>
        <v/>
      </c>
      <c r="M2">
        <f>HYPERLINK("https://dexscreener.com/solana/DhqViYG2T1N3B4xziTx22aPW4rwGKkvpcF5shrD8pump?maker=3BL9WU9z77xSR7EU4V1oRd15KibKUAjscHbw1Kp21BUD","https://dexscreener.com/solana/DhqViYG2T1N3B4xziTx22aPW4rwGKkvpcF5shrD8pump?maker=3BL9WU9z77xSR7EU4V1oRd15KibKUAjscHbw1Kp21BUD")</f>
        <v/>
      </c>
    </row>
    <row r="3">
      <c r="A3" t="inlineStr">
        <is>
          <t>BVoFXcjNSQ8fHGNc2aeS52rLXwag52PHK2aQJsrkpump</t>
        </is>
      </c>
      <c r="B3" t="inlineStr">
        <is>
          <t>CCRU</t>
        </is>
      </c>
      <c r="C3" t="n">
        <v>0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  <c r="J3" t="n">
        <v>-1</v>
      </c>
      <c r="K3" t="n">
        <v>-1</v>
      </c>
      <c r="L3">
        <f>HYPERLINK("https://www.defined.fi/sol/BVoFXcjNSQ8fHGNc2aeS52rLXwag52PHK2aQJsrkpump?maker=3BL9WU9z77xSR7EU4V1oRd15KibKUAjscHbw1Kp21BUD","https://www.defined.fi/sol/BVoFXcjNSQ8fHGNc2aeS52rLXwag52PHK2aQJsrkpump?maker=3BL9WU9z77xSR7EU4V1oRd15KibKUAjscHbw1Kp21BUD")</f>
        <v/>
      </c>
      <c r="M3">
        <f>HYPERLINK("https://dexscreener.com/solana/BVoFXcjNSQ8fHGNc2aeS52rLXwag52PHK2aQJsrkpump?maker=3BL9WU9z77xSR7EU4V1oRd15KibKUAjscHbw1Kp21BUD","https://dexscreener.com/solana/BVoFXcjNSQ8fHGNc2aeS52rLXwag52PHK2aQJsrkpump?maker=3BL9WU9z77xSR7EU4V1oRd15KibKUAjscHbw1Kp21BUD")</f>
        <v/>
      </c>
    </row>
    <row r="4">
      <c r="A4" t="inlineStr">
        <is>
          <t>GVwpWU5PtJFHS1mH35sHmsRN1XWUwRV3Qo94h5Lepump</t>
        </is>
      </c>
      <c r="B4" t="inlineStr">
        <is>
          <t>CATGF</t>
        </is>
      </c>
      <c r="C4" t="n">
        <v>0</v>
      </c>
      <c r="D4" t="n">
        <v>0</v>
      </c>
      <c r="E4" t="n">
        <v>0</v>
      </c>
      <c r="F4" t="n">
        <v>0</v>
      </c>
      <c r="G4" t="n">
        <v>2.2</v>
      </c>
      <c r="H4" t="n">
        <v>0</v>
      </c>
      <c r="I4" t="n">
        <v>2</v>
      </c>
      <c r="J4" t="n">
        <v>-1</v>
      </c>
      <c r="K4" t="n">
        <v>-1</v>
      </c>
      <c r="L4">
        <f>HYPERLINK("https://www.defined.fi/sol/GVwpWU5PtJFHS1mH35sHmsRN1XWUwRV3Qo94h5Lepump?maker=3BL9WU9z77xSR7EU4V1oRd15KibKUAjscHbw1Kp21BUD","https://www.defined.fi/sol/GVwpWU5PtJFHS1mH35sHmsRN1XWUwRV3Qo94h5Lepump?maker=3BL9WU9z77xSR7EU4V1oRd15KibKUAjscHbw1Kp21BUD")</f>
        <v/>
      </c>
      <c r="M4">
        <f>HYPERLINK("https://dexscreener.com/solana/GVwpWU5PtJFHS1mH35sHmsRN1XWUwRV3Qo94h5Lepump?maker=3BL9WU9z77xSR7EU4V1oRd15KibKUAjscHbw1Kp21BUD","https://dexscreener.com/solana/GVwpWU5PtJFHS1mH35sHmsRN1XWUwRV3Qo94h5Lepump?maker=3BL9WU9z77xSR7EU4V1oRd15KibKUAjscHbw1Kp21BUD")</f>
        <v/>
      </c>
    </row>
    <row r="5">
      <c r="A5" t="inlineStr">
        <is>
          <t>C4u9GYmTvtaGa1a7q6iijn5DK2GYe78fqEeoPwrpump</t>
        </is>
      </c>
      <c r="B5" t="inlineStr">
        <is>
          <t>WAPE</t>
        </is>
      </c>
      <c r="C5" t="n">
        <v>0</v>
      </c>
      <c r="D5" t="n">
        <v>0</v>
      </c>
      <c r="E5" t="n">
        <v>0</v>
      </c>
      <c r="F5" t="n">
        <v>0</v>
      </c>
      <c r="G5" t="n">
        <v>2.64</v>
      </c>
      <c r="H5" t="n">
        <v>0</v>
      </c>
      <c r="I5" t="n">
        <v>2</v>
      </c>
      <c r="J5" t="n">
        <v>-1</v>
      </c>
      <c r="K5" t="n">
        <v>-1</v>
      </c>
      <c r="L5">
        <f>HYPERLINK("https://www.defined.fi/sol/C4u9GYmTvtaGa1a7q6iijn5DK2GYe78fqEeoPwrpump?maker=3BL9WU9z77xSR7EU4V1oRd15KibKUAjscHbw1Kp21BUD","https://www.defined.fi/sol/C4u9GYmTvtaGa1a7q6iijn5DK2GYe78fqEeoPwrpump?maker=3BL9WU9z77xSR7EU4V1oRd15KibKUAjscHbw1Kp21BUD")</f>
        <v/>
      </c>
      <c r="M5">
        <f>HYPERLINK("https://dexscreener.com/solana/C4u9GYmTvtaGa1a7q6iijn5DK2GYe78fqEeoPwrpump?maker=3BL9WU9z77xSR7EU4V1oRd15KibKUAjscHbw1Kp21BUD","https://dexscreener.com/solana/C4u9GYmTvtaGa1a7q6iijn5DK2GYe78fqEeoPwrpump?maker=3BL9WU9z77xSR7EU4V1oRd15KibKUAjscHbw1Kp21BUD")</f>
        <v/>
      </c>
    </row>
    <row r="6">
      <c r="A6" t="inlineStr">
        <is>
          <t>4qNX615pV1oufdodNoiBzUsrUE3ww57DYg6LsUtupump</t>
        </is>
      </c>
      <c r="B6" t="inlineStr">
        <is>
          <t>CLAUDIUS</t>
        </is>
      </c>
      <c r="C6" t="n">
        <v>0</v>
      </c>
      <c r="D6" t="n">
        <v>0</v>
      </c>
      <c r="E6" t="n">
        <v>0</v>
      </c>
      <c r="F6" t="n">
        <v>0</v>
      </c>
      <c r="G6" t="n">
        <v>18.12</v>
      </c>
      <c r="H6" t="n">
        <v>0</v>
      </c>
      <c r="I6" t="n">
        <v>10</v>
      </c>
      <c r="J6" t="n">
        <v>-1</v>
      </c>
      <c r="K6" t="n">
        <v>-1</v>
      </c>
      <c r="L6">
        <f>HYPERLINK("https://www.defined.fi/sol/4qNX615pV1oufdodNoiBzUsrUE3ww57DYg6LsUtupump?maker=3BL9WU9z77xSR7EU4V1oRd15KibKUAjscHbw1Kp21BUD","https://www.defined.fi/sol/4qNX615pV1oufdodNoiBzUsrUE3ww57DYg6LsUtupump?maker=3BL9WU9z77xSR7EU4V1oRd15KibKUAjscHbw1Kp21BUD")</f>
        <v/>
      </c>
      <c r="M6">
        <f>HYPERLINK("https://dexscreener.com/solana/4qNX615pV1oufdodNoiBzUsrUE3ww57DYg6LsUtupump?maker=3BL9WU9z77xSR7EU4V1oRd15KibKUAjscHbw1Kp21BUD","https://dexscreener.com/solana/4qNX615pV1oufdodNoiBzUsrUE3ww57DYg6LsUtupump?maker=3BL9WU9z77xSR7EU4V1oRd15KibKUAjscHbw1Kp21BUD")</f>
        <v/>
      </c>
    </row>
    <row r="7">
      <c r="A7" t="inlineStr">
        <is>
          <t>H2c31USxu35MDkBrGph8pUDUnmzo2e4Rf4hnvL2Upump</t>
        </is>
      </c>
      <c r="B7" t="inlineStr">
        <is>
          <t>Shoggoth</t>
        </is>
      </c>
      <c r="C7" t="n">
        <v>0</v>
      </c>
      <c r="D7" t="n">
        <v>0</v>
      </c>
      <c r="E7" t="n">
        <v>0</v>
      </c>
      <c r="F7" t="n">
        <v>0</v>
      </c>
      <c r="G7" t="n">
        <v>0.011</v>
      </c>
      <c r="H7" t="n">
        <v>0</v>
      </c>
      <c r="I7" t="n">
        <v>1</v>
      </c>
      <c r="J7" t="n">
        <v>-1</v>
      </c>
      <c r="K7" t="n">
        <v>-1</v>
      </c>
      <c r="L7">
        <f>HYPERLINK("https://www.defined.fi/sol/H2c31USxu35MDkBrGph8pUDUnmzo2e4Rf4hnvL2Upump?maker=3BL9WU9z77xSR7EU4V1oRd15KibKUAjscHbw1Kp21BUD","https://www.defined.fi/sol/H2c31USxu35MDkBrGph8pUDUnmzo2e4Rf4hnvL2Upump?maker=3BL9WU9z77xSR7EU4V1oRd15KibKUAjscHbw1Kp21BUD")</f>
        <v/>
      </c>
      <c r="M7">
        <f>HYPERLINK("https://dexscreener.com/solana/H2c31USxu35MDkBrGph8pUDUnmzo2e4Rf4hnvL2Upump?maker=3BL9WU9z77xSR7EU4V1oRd15KibKUAjscHbw1Kp21BUD","https://dexscreener.com/solana/H2c31USxu35MDkBrGph8pUDUnmzo2e4Rf4hnvL2Upump?maker=3BL9WU9z77xSR7EU4V1oRd15KibKUAjscHbw1Kp21BUD")</f>
        <v/>
      </c>
    </row>
    <row r="8">
      <c r="A8" t="inlineStr">
        <is>
          <t>D57CP6MA7G5idNmxAuigU6W8uPeiGvDVuuwh4z2ypump</t>
        </is>
      </c>
      <c r="B8" t="inlineStr">
        <is>
          <t>LOOM</t>
        </is>
      </c>
      <c r="C8" t="n">
        <v>0</v>
      </c>
      <c r="D8" t="n">
        <v>1.05</v>
      </c>
      <c r="E8" t="n">
        <v>0.01</v>
      </c>
      <c r="F8" t="n">
        <v>108.94</v>
      </c>
      <c r="G8" t="n">
        <v>149.15</v>
      </c>
      <c r="H8" t="n">
        <v>2</v>
      </c>
      <c r="I8" t="n">
        <v>8</v>
      </c>
      <c r="J8" t="n">
        <v>-1</v>
      </c>
      <c r="K8" t="n">
        <v>-1</v>
      </c>
      <c r="L8">
        <f>HYPERLINK("https://www.defined.fi/sol/D57CP6MA7G5idNmxAuigU6W8uPeiGvDVuuwh4z2ypump?maker=3BL9WU9z77xSR7EU4V1oRd15KibKUAjscHbw1Kp21BUD","https://www.defined.fi/sol/D57CP6MA7G5idNmxAuigU6W8uPeiGvDVuuwh4z2ypump?maker=3BL9WU9z77xSR7EU4V1oRd15KibKUAjscHbw1Kp21BUD")</f>
        <v/>
      </c>
      <c r="M8">
        <f>HYPERLINK("https://dexscreener.com/solana/D57CP6MA7G5idNmxAuigU6W8uPeiGvDVuuwh4z2ypump?maker=3BL9WU9z77xSR7EU4V1oRd15KibKUAjscHbw1Kp21BUD","https://dexscreener.com/solana/D57CP6MA7G5idNmxAuigU6W8uPeiGvDVuuwh4z2ypump?maker=3BL9WU9z77xSR7EU4V1oRd15KibKUAjscHbw1Kp21BUD")</f>
        <v/>
      </c>
    </row>
    <row r="9">
      <c r="A9" t="inlineStr">
        <is>
          <t>GJAFwWjJ3vnTsrQVabjBVK2TYB1YtRCQXRDfDgUnpump</t>
        </is>
      </c>
      <c r="B9" t="inlineStr">
        <is>
          <t>ACT</t>
        </is>
      </c>
      <c r="C9" t="n">
        <v>0</v>
      </c>
      <c r="D9" t="n">
        <v>0</v>
      </c>
      <c r="E9" t="n">
        <v>0</v>
      </c>
      <c r="F9" t="n">
        <v>0</v>
      </c>
      <c r="G9" t="n">
        <v>67.73999999999999</v>
      </c>
      <c r="H9" t="n">
        <v>0</v>
      </c>
      <c r="I9" t="n">
        <v>6</v>
      </c>
      <c r="J9" t="n">
        <v>-1</v>
      </c>
      <c r="K9" t="n">
        <v>-1</v>
      </c>
      <c r="L9">
        <f>HYPERLINK("https://www.defined.fi/sol/GJAFwWjJ3vnTsrQVabjBVK2TYB1YtRCQXRDfDgUnpump?maker=3BL9WU9z77xSR7EU4V1oRd15KibKUAjscHbw1Kp21BUD","https://www.defined.fi/sol/GJAFwWjJ3vnTsrQVabjBVK2TYB1YtRCQXRDfDgUnpump?maker=3BL9WU9z77xSR7EU4V1oRd15KibKUAjscHbw1Kp21BUD")</f>
        <v/>
      </c>
      <c r="M9">
        <f>HYPERLINK("https://dexscreener.com/solana/GJAFwWjJ3vnTsrQVabjBVK2TYB1YtRCQXRDfDgUnpump?maker=3BL9WU9z77xSR7EU4V1oRd15KibKUAjscHbw1Kp21BUD","https://dexscreener.com/solana/GJAFwWjJ3vnTsrQVabjBVK2TYB1YtRCQXRDfDgUnpump?maker=3BL9WU9z77xSR7EU4V1oRd15KibKUAjscHbw1Kp21BUD")</f>
        <v/>
      </c>
    </row>
    <row r="10">
      <c r="A10" t="inlineStr">
        <is>
          <t>7vgnnnNk8T1JJw1eN5XX5MK8N2DgCk3fg54oQd68pump</t>
        </is>
      </c>
      <c r="B10" t="inlineStr">
        <is>
          <t>MELO</t>
        </is>
      </c>
      <c r="C10" t="n">
        <v>0</v>
      </c>
      <c r="D10" t="n">
        <v>0</v>
      </c>
      <c r="E10" t="n">
        <v>0</v>
      </c>
      <c r="F10" t="n">
        <v>0</v>
      </c>
      <c r="G10" t="n">
        <v>0.192</v>
      </c>
      <c r="H10" t="n">
        <v>0</v>
      </c>
      <c r="I10" t="n">
        <v>2</v>
      </c>
      <c r="J10" t="n">
        <v>-1</v>
      </c>
      <c r="K10" t="n">
        <v>-1</v>
      </c>
      <c r="L10">
        <f>HYPERLINK("https://www.defined.fi/sol/7vgnnnNk8T1JJw1eN5XX5MK8N2DgCk3fg54oQd68pump?maker=3BL9WU9z77xSR7EU4V1oRd15KibKUAjscHbw1Kp21BUD","https://www.defined.fi/sol/7vgnnnNk8T1JJw1eN5XX5MK8N2DgCk3fg54oQd68pump?maker=3BL9WU9z77xSR7EU4V1oRd15KibKUAjscHbw1Kp21BUD")</f>
        <v/>
      </c>
      <c r="M10">
        <f>HYPERLINK("https://dexscreener.com/solana/7vgnnnNk8T1JJw1eN5XX5MK8N2DgCk3fg54oQd68pump?maker=3BL9WU9z77xSR7EU4V1oRd15KibKUAjscHbw1Kp21BUD","https://dexscreener.com/solana/7vgnnnNk8T1JJw1eN5XX5MK8N2DgCk3fg54oQd68pump?maker=3BL9WU9z77xSR7EU4V1oRd15KibKUAjscHbw1Kp21BUD")</f>
        <v/>
      </c>
    </row>
    <row r="11">
      <c r="A11" t="inlineStr">
        <is>
          <t>HuiVprCHCucHUb5bX6EXFJd7wuwvdASFzzge4ahXpump</t>
        </is>
      </c>
      <c r="B11" t="inlineStr">
        <is>
          <t>Tilly</t>
        </is>
      </c>
      <c r="C11" t="n">
        <v>0</v>
      </c>
      <c r="D11" t="n">
        <v>-6.54</v>
      </c>
      <c r="E11" t="n">
        <v>-0.16</v>
      </c>
      <c r="F11" t="n">
        <v>22.99</v>
      </c>
      <c r="G11" t="n">
        <v>35.26</v>
      </c>
      <c r="H11" t="n">
        <v>1</v>
      </c>
      <c r="I11" t="n">
        <v>16</v>
      </c>
      <c r="J11" t="n">
        <v>-1</v>
      </c>
      <c r="K11" t="n">
        <v>-1</v>
      </c>
      <c r="L11">
        <f>HYPERLINK("https://www.defined.fi/sol/HuiVprCHCucHUb5bX6EXFJd7wuwvdASFzzge4ahXpump?maker=3BL9WU9z77xSR7EU4V1oRd15KibKUAjscHbw1Kp21BUD","https://www.defined.fi/sol/HuiVprCHCucHUb5bX6EXFJd7wuwvdASFzzge4ahXpump?maker=3BL9WU9z77xSR7EU4V1oRd15KibKUAjscHbw1Kp21BUD")</f>
        <v/>
      </c>
      <c r="M11">
        <f>HYPERLINK("https://dexscreener.com/solana/HuiVprCHCucHUb5bX6EXFJd7wuwvdASFzzge4ahXpump?maker=3BL9WU9z77xSR7EU4V1oRd15KibKUAjscHbw1Kp21BUD","https://dexscreener.com/solana/HuiVprCHCucHUb5bX6EXFJd7wuwvdASFzzge4ahXpump?maker=3BL9WU9z77xSR7EU4V1oRd15KibKUAjscHbw1Kp21BUD")</f>
        <v/>
      </c>
    </row>
    <row r="12">
      <c r="A12" t="inlineStr">
        <is>
          <t>yJcC48AWnaFQxb4CfZY6U19aQr3Pw6RKVhuGCLVpump</t>
        </is>
      </c>
      <c r="B12" t="inlineStr">
        <is>
          <t>WoTF</t>
        </is>
      </c>
      <c r="C12" t="n">
        <v>0</v>
      </c>
      <c r="D12" t="n">
        <v>0</v>
      </c>
      <c r="E12" t="n">
        <v>0</v>
      </c>
      <c r="F12" t="n">
        <v>0</v>
      </c>
      <c r="G12" t="n">
        <v>14.41</v>
      </c>
      <c r="H12" t="n">
        <v>0</v>
      </c>
      <c r="I12" t="n">
        <v>2</v>
      </c>
      <c r="J12" t="n">
        <v>-1</v>
      </c>
      <c r="K12" t="n">
        <v>-1</v>
      </c>
      <c r="L12">
        <f>HYPERLINK("https://www.defined.fi/sol/yJcC48AWnaFQxb4CfZY6U19aQr3Pw6RKVhuGCLVpump?maker=3BL9WU9z77xSR7EU4V1oRd15KibKUAjscHbw1Kp21BUD","https://www.defined.fi/sol/yJcC48AWnaFQxb4CfZY6U19aQr3Pw6RKVhuGCLVpump?maker=3BL9WU9z77xSR7EU4V1oRd15KibKUAjscHbw1Kp21BUD")</f>
        <v/>
      </c>
      <c r="M12">
        <f>HYPERLINK("https://dexscreener.com/solana/yJcC48AWnaFQxb4CfZY6U19aQr3Pw6RKVhuGCLVpump?maker=3BL9WU9z77xSR7EU4V1oRd15KibKUAjscHbw1Kp21BUD","https://dexscreener.com/solana/yJcC48AWnaFQxb4CfZY6U19aQr3Pw6RKVhuGCLVpump?maker=3BL9WU9z77xSR7EU4V1oRd15KibKUAjscHbw1Kp21BUD")</f>
        <v/>
      </c>
    </row>
    <row r="13">
      <c r="A13" t="inlineStr">
        <is>
          <t>AgHg9Q1s9aUhU7YNMH7c5pvCghFVSFcnCEJ4ePKjrDZg</t>
        </is>
      </c>
      <c r="B13" t="inlineStr">
        <is>
          <t>Thebes</t>
        </is>
      </c>
      <c r="C13" t="n">
        <v>1</v>
      </c>
      <c r="D13" t="n">
        <v>0</v>
      </c>
      <c r="E13" t="n">
        <v>0</v>
      </c>
      <c r="F13" t="n">
        <v>0</v>
      </c>
      <c r="G13" t="n">
        <v>35.35</v>
      </c>
      <c r="H13" t="n">
        <v>0</v>
      </c>
      <c r="I13" t="n">
        <v>6</v>
      </c>
      <c r="J13" t="n">
        <v>-1</v>
      </c>
      <c r="K13" t="n">
        <v>-1</v>
      </c>
      <c r="L13">
        <f>HYPERLINK("https://www.defined.fi/sol/AgHg9Q1s9aUhU7YNMH7c5pvCghFVSFcnCEJ4ePKjrDZg?maker=3BL9WU9z77xSR7EU4V1oRd15KibKUAjscHbw1Kp21BUD","https://www.defined.fi/sol/AgHg9Q1s9aUhU7YNMH7c5pvCghFVSFcnCEJ4ePKjrDZg?maker=3BL9WU9z77xSR7EU4V1oRd15KibKUAjscHbw1Kp21BUD")</f>
        <v/>
      </c>
      <c r="M13">
        <f>HYPERLINK("https://dexscreener.com/solana/AgHg9Q1s9aUhU7YNMH7c5pvCghFVSFcnCEJ4ePKjrDZg?maker=3BL9WU9z77xSR7EU4V1oRd15KibKUAjscHbw1Kp21BUD","https://dexscreener.com/solana/AgHg9Q1s9aUhU7YNMH7c5pvCghFVSFcnCEJ4ePKjrDZg?maker=3BL9WU9z77xSR7EU4V1oRd15KibKUAjscHbw1Kp21BUD")</f>
        <v/>
      </c>
    </row>
    <row r="14">
      <c r="A14" t="inlineStr">
        <is>
          <t>mchXra9PGqbMPuJ5FW9YxkkoSVKWAhyu5xP5tk4pump</t>
        </is>
      </c>
      <c r="B14" t="inlineStr">
        <is>
          <t>Gaia</t>
        </is>
      </c>
      <c r="C14" t="n">
        <v>1</v>
      </c>
      <c r="D14" t="n">
        <v>0</v>
      </c>
      <c r="E14" t="n">
        <v>0</v>
      </c>
      <c r="F14" t="n">
        <v>0</v>
      </c>
      <c r="G14" t="n">
        <v>13.64</v>
      </c>
      <c r="H14" t="n">
        <v>0</v>
      </c>
      <c r="I14" t="n">
        <v>3</v>
      </c>
      <c r="J14" t="n">
        <v>-1</v>
      </c>
      <c r="K14" t="n">
        <v>-1</v>
      </c>
      <c r="L14">
        <f>HYPERLINK("https://www.defined.fi/sol/mchXra9PGqbMPuJ5FW9YxkkoSVKWAhyu5xP5tk4pump?maker=3BL9WU9z77xSR7EU4V1oRd15KibKUAjscHbw1Kp21BUD","https://www.defined.fi/sol/mchXra9PGqbMPuJ5FW9YxkkoSVKWAhyu5xP5tk4pump?maker=3BL9WU9z77xSR7EU4V1oRd15KibKUAjscHbw1Kp21BUD")</f>
        <v/>
      </c>
      <c r="M14">
        <f>HYPERLINK("https://dexscreener.com/solana/mchXra9PGqbMPuJ5FW9YxkkoSVKWAhyu5xP5tk4pump?maker=3BL9WU9z77xSR7EU4V1oRd15KibKUAjscHbw1Kp21BUD","https://dexscreener.com/solana/mchXra9PGqbMPuJ5FW9YxkkoSVKWAhyu5xP5tk4pump?maker=3BL9WU9z77xSR7EU4V1oRd15KibKUAjscHbw1Kp21BUD")</f>
        <v/>
      </c>
    </row>
    <row r="15">
      <c r="A15" t="inlineStr">
        <is>
          <t>ETZDTrZp1tWSTPHf22cyUXiv5xGzXuBFEwJAsE8ypump</t>
        </is>
      </c>
      <c r="B15" t="inlineStr">
        <is>
          <t>xcog</t>
        </is>
      </c>
      <c r="C15" t="n">
        <v>1</v>
      </c>
      <c r="D15" t="n">
        <v>0</v>
      </c>
      <c r="E15" t="n">
        <v>0</v>
      </c>
      <c r="F15" t="n">
        <v>0</v>
      </c>
      <c r="G15" t="n">
        <v>18.91</v>
      </c>
      <c r="H15" t="n">
        <v>0</v>
      </c>
      <c r="I15" t="n">
        <v>1</v>
      </c>
      <c r="J15" t="n">
        <v>-1</v>
      </c>
      <c r="K15" t="n">
        <v>-1</v>
      </c>
      <c r="L15">
        <f>HYPERLINK("https://www.defined.fi/sol/ETZDTrZp1tWSTPHf22cyUXiv5xGzXuBFEwJAsE8ypump?maker=3BL9WU9z77xSR7EU4V1oRd15KibKUAjscHbw1Kp21BUD","https://www.defined.fi/sol/ETZDTrZp1tWSTPHf22cyUXiv5xGzXuBFEwJAsE8ypump?maker=3BL9WU9z77xSR7EU4V1oRd15KibKUAjscHbw1Kp21BUD")</f>
        <v/>
      </c>
      <c r="M15">
        <f>HYPERLINK("https://dexscreener.com/solana/ETZDTrZp1tWSTPHf22cyUXiv5xGzXuBFEwJAsE8ypump?maker=3BL9WU9z77xSR7EU4V1oRd15KibKUAjscHbw1Kp21BUD","https://dexscreener.com/solana/ETZDTrZp1tWSTPHf22cyUXiv5xGzXuBFEwJAsE8ypump?maker=3BL9WU9z77xSR7EU4V1oRd15KibKUAjscHbw1Kp21BUD")</f>
        <v/>
      </c>
    </row>
    <row r="16">
      <c r="A16" t="inlineStr">
        <is>
          <t>CUzSRjBvqFFq45mg6j9oyQrDxyUTHEKM2xqKzDkZpump</t>
        </is>
      </c>
      <c r="B16" t="inlineStr">
        <is>
          <t>SYDNEY</t>
        </is>
      </c>
      <c r="C16" t="n">
        <v>3</v>
      </c>
      <c r="D16" t="n">
        <v>0</v>
      </c>
      <c r="E16" t="n">
        <v>0</v>
      </c>
      <c r="F16" t="n">
        <v>0</v>
      </c>
      <c r="G16" t="n">
        <v>14.56</v>
      </c>
      <c r="H16" t="n">
        <v>0</v>
      </c>
      <c r="I16" t="n">
        <v>2</v>
      </c>
      <c r="J16" t="n">
        <v>-1</v>
      </c>
      <c r="K16" t="n">
        <v>-1</v>
      </c>
      <c r="L16">
        <f>HYPERLINK("https://www.defined.fi/sol/CUzSRjBvqFFq45mg6j9oyQrDxyUTHEKM2xqKzDkZpump?maker=3BL9WU9z77xSR7EU4V1oRd15KibKUAjscHbw1Kp21BUD","https://www.defined.fi/sol/CUzSRjBvqFFq45mg6j9oyQrDxyUTHEKM2xqKzDkZpump?maker=3BL9WU9z77xSR7EU4V1oRd15KibKUAjscHbw1Kp21BUD")</f>
        <v/>
      </c>
      <c r="M16">
        <f>HYPERLINK("https://dexscreener.com/solana/CUzSRjBvqFFq45mg6j9oyQrDxyUTHEKM2xqKzDkZpump?maker=3BL9WU9z77xSR7EU4V1oRd15KibKUAjscHbw1Kp21BUD","https://dexscreener.com/solana/CUzSRjBvqFFq45mg6j9oyQrDxyUTHEKM2xqKzDkZpump?maker=3BL9WU9z77xSR7EU4V1oRd15KibKUAjscHbw1Kp21BUD")</f>
        <v/>
      </c>
    </row>
    <row r="17">
      <c r="A17" t="inlineStr">
        <is>
          <t>FqnqT1GKi8S4Gyk5wnSKvJjXW48HqGtKJt9WS4o2pump</t>
        </is>
      </c>
      <c r="B17" t="inlineStr">
        <is>
          <t>Bakso</t>
        </is>
      </c>
      <c r="C17" t="n">
        <v>3</v>
      </c>
      <c r="D17" t="n">
        <v>0</v>
      </c>
      <c r="E17" t="n">
        <v>0</v>
      </c>
      <c r="F17" t="n">
        <v>0</v>
      </c>
      <c r="G17" t="n">
        <v>37.15</v>
      </c>
      <c r="H17" t="n">
        <v>0</v>
      </c>
      <c r="I17" t="n">
        <v>6</v>
      </c>
      <c r="J17" t="n">
        <v>-1</v>
      </c>
      <c r="K17" t="n">
        <v>-1</v>
      </c>
      <c r="L17">
        <f>HYPERLINK("https://www.defined.fi/sol/FqnqT1GKi8S4Gyk5wnSKvJjXW48HqGtKJt9WS4o2pump?maker=3BL9WU9z77xSR7EU4V1oRd15KibKUAjscHbw1Kp21BUD","https://www.defined.fi/sol/FqnqT1GKi8S4Gyk5wnSKvJjXW48HqGtKJt9WS4o2pump?maker=3BL9WU9z77xSR7EU4V1oRd15KibKUAjscHbw1Kp21BUD")</f>
        <v/>
      </c>
      <c r="M17">
        <f>HYPERLINK("https://dexscreener.com/solana/FqnqT1GKi8S4Gyk5wnSKvJjXW48HqGtKJt9WS4o2pump?maker=3BL9WU9z77xSR7EU4V1oRd15KibKUAjscHbw1Kp21BUD","https://dexscreener.com/solana/FqnqT1GKi8S4Gyk5wnSKvJjXW48HqGtKJt9WS4o2pump?maker=3BL9WU9z77xSR7EU4V1oRd15KibKUAjscHbw1Kp21BUD")</f>
        <v/>
      </c>
    </row>
    <row r="18">
      <c r="A18" t="inlineStr">
        <is>
          <t>8JPwCp8tNXDpGpMWzmX5QRDKfm74YA3SqRnVL5ncCMYu</t>
        </is>
      </c>
      <c r="B18" t="inlineStr">
        <is>
          <t>FEXO</t>
        </is>
      </c>
      <c r="C18" t="n">
        <v>3</v>
      </c>
      <c r="D18" t="n">
        <v>0</v>
      </c>
      <c r="E18" t="n">
        <v>-1</v>
      </c>
      <c r="F18" t="n">
        <v>0</v>
      </c>
      <c r="G18" t="n">
        <v>0</v>
      </c>
      <c r="H18" t="n">
        <v>0</v>
      </c>
      <c r="I18" t="n">
        <v>0</v>
      </c>
      <c r="J18" t="n">
        <v>-1</v>
      </c>
      <c r="K18" t="n">
        <v>-1</v>
      </c>
      <c r="L18">
        <f>HYPERLINK("https://www.defined.fi/sol/8JPwCp8tNXDpGpMWzmX5QRDKfm74YA3SqRnVL5ncCMYu?maker=3BL9WU9z77xSR7EU4V1oRd15KibKUAjscHbw1Kp21BUD","https://www.defined.fi/sol/8JPwCp8tNXDpGpMWzmX5QRDKfm74YA3SqRnVL5ncCMYu?maker=3BL9WU9z77xSR7EU4V1oRd15KibKUAjscHbw1Kp21BUD")</f>
        <v/>
      </c>
      <c r="M18">
        <f>HYPERLINK("https://dexscreener.com/solana/8JPwCp8tNXDpGpMWzmX5QRDKfm74YA3SqRnVL5ncCMYu?maker=3BL9WU9z77xSR7EU4V1oRd15KibKUAjscHbw1Kp21BUD","https://dexscreener.com/solana/8JPwCp8tNXDpGpMWzmX5QRDKfm74YA3SqRnVL5ncCMYu?maker=3BL9WU9z77xSR7EU4V1oRd15KibKUAjscHbw1Kp21BUD")</f>
        <v/>
      </c>
    </row>
    <row r="19">
      <c r="A19" t="inlineStr">
        <is>
          <t>E7bjQGucQBfc1irrPgcJg5vgoXdVQe9dQpvfJNDDpump</t>
        </is>
      </c>
      <c r="B19" t="inlineStr">
        <is>
          <t>Giza</t>
        </is>
      </c>
      <c r="C19" t="n">
        <v>3</v>
      </c>
      <c r="D19" t="n">
        <v>-5.76</v>
      </c>
      <c r="E19" t="n">
        <v>-0.9</v>
      </c>
      <c r="F19" t="n">
        <v>6.38</v>
      </c>
      <c r="G19" t="n">
        <v>0.618</v>
      </c>
      <c r="H19" t="n">
        <v>3</v>
      </c>
      <c r="I19" t="n">
        <v>1</v>
      </c>
      <c r="J19" t="n">
        <v>-1</v>
      </c>
      <c r="K19" t="n">
        <v>-1</v>
      </c>
      <c r="L19">
        <f>HYPERLINK("https://www.defined.fi/sol/E7bjQGucQBfc1irrPgcJg5vgoXdVQe9dQpvfJNDDpump?maker=3BL9WU9z77xSR7EU4V1oRd15KibKUAjscHbw1Kp21BUD","https://www.defined.fi/sol/E7bjQGucQBfc1irrPgcJg5vgoXdVQe9dQpvfJNDDpump?maker=3BL9WU9z77xSR7EU4V1oRd15KibKUAjscHbw1Kp21BUD")</f>
        <v/>
      </c>
      <c r="M19">
        <f>HYPERLINK("https://dexscreener.com/solana/E7bjQGucQBfc1irrPgcJg5vgoXdVQe9dQpvfJNDDpump?maker=3BL9WU9z77xSR7EU4V1oRd15KibKUAjscHbw1Kp21BUD","https://dexscreener.com/solana/E7bjQGucQBfc1irrPgcJg5vgoXdVQe9dQpvfJNDDpump?maker=3BL9WU9z77xSR7EU4V1oRd15KibKUAjscHbw1Kp21BUD")</f>
        <v/>
      </c>
    </row>
    <row r="20">
      <c r="A20" t="inlineStr">
        <is>
          <t>BoAQaykj3LtkM2Brevc7cQcRAzpqcsP47nJ2rkyopump</t>
        </is>
      </c>
      <c r="B20" t="inlineStr">
        <is>
          <t>FOREST</t>
        </is>
      </c>
      <c r="C20" t="n">
        <v>3</v>
      </c>
      <c r="D20" t="n">
        <v>0</v>
      </c>
      <c r="E20" t="n">
        <v>0</v>
      </c>
      <c r="F20" t="n">
        <v>0</v>
      </c>
      <c r="G20" t="n">
        <v>4.55</v>
      </c>
      <c r="H20" t="n">
        <v>0</v>
      </c>
      <c r="I20" t="n">
        <v>1</v>
      </c>
      <c r="J20" t="n">
        <v>-1</v>
      </c>
      <c r="K20" t="n">
        <v>-1</v>
      </c>
      <c r="L20">
        <f>HYPERLINK("https://www.defined.fi/sol/BoAQaykj3LtkM2Brevc7cQcRAzpqcsP47nJ2rkyopump?maker=3BL9WU9z77xSR7EU4V1oRd15KibKUAjscHbw1Kp21BUD","https://www.defined.fi/sol/BoAQaykj3LtkM2Brevc7cQcRAzpqcsP47nJ2rkyopump?maker=3BL9WU9z77xSR7EU4V1oRd15KibKUAjscHbw1Kp21BUD")</f>
        <v/>
      </c>
      <c r="M20">
        <f>HYPERLINK("https://dexscreener.com/solana/BoAQaykj3LtkM2Brevc7cQcRAzpqcsP47nJ2rkyopump?maker=3BL9WU9z77xSR7EU4V1oRd15KibKUAjscHbw1Kp21BUD","https://dexscreener.com/solana/BoAQaykj3LtkM2Brevc7cQcRAzpqcsP47nJ2rkyopump?maker=3BL9WU9z77xSR7EU4V1oRd15KibKUAjscHbw1Kp21BUD")</f>
        <v/>
      </c>
    </row>
    <row r="21">
      <c r="A21" t="inlineStr">
        <is>
          <t>GTFWEVQy5BwQsZJWS4Y6KaZ3or6Yhysh2EEUp8bgpump</t>
        </is>
      </c>
      <c r="B21" t="inlineStr">
        <is>
          <t>HANBAO</t>
        </is>
      </c>
      <c r="C21" t="n">
        <v>4</v>
      </c>
      <c r="D21" t="n">
        <v>0</v>
      </c>
      <c r="E21" t="n">
        <v>0</v>
      </c>
      <c r="F21" t="n">
        <v>0</v>
      </c>
      <c r="G21" t="n">
        <v>22.99</v>
      </c>
      <c r="H21" t="n">
        <v>0</v>
      </c>
      <c r="I21" t="n">
        <v>1</v>
      </c>
      <c r="J21" t="n">
        <v>-1</v>
      </c>
      <c r="K21" t="n">
        <v>-1</v>
      </c>
      <c r="L21">
        <f>HYPERLINK("https://www.defined.fi/sol/GTFWEVQy5BwQsZJWS4Y6KaZ3or6Yhysh2EEUp8bgpump?maker=3BL9WU9z77xSR7EU4V1oRd15KibKUAjscHbw1Kp21BUD","https://www.defined.fi/sol/GTFWEVQy5BwQsZJWS4Y6KaZ3or6Yhysh2EEUp8bgpump?maker=3BL9WU9z77xSR7EU4V1oRd15KibKUAjscHbw1Kp21BUD")</f>
        <v/>
      </c>
      <c r="M21">
        <f>HYPERLINK("https://dexscreener.com/solana/GTFWEVQy5BwQsZJWS4Y6KaZ3or6Yhysh2EEUp8bgpump?maker=3BL9WU9z77xSR7EU4V1oRd15KibKUAjscHbw1Kp21BUD","https://dexscreener.com/solana/GTFWEVQy5BwQsZJWS4Y6KaZ3or6Yhysh2EEUp8bgpump?maker=3BL9WU9z77xSR7EU4V1oRd15KibKUAjscHbw1Kp21BUD")</f>
        <v/>
      </c>
    </row>
    <row r="22">
      <c r="A22" t="inlineStr">
        <is>
          <t>275gHC7WqaeccZSHJ86mjPYzrKzmTVTXjWeHgttjpump</t>
        </is>
      </c>
      <c r="B22" t="inlineStr">
        <is>
          <t>atlas</t>
        </is>
      </c>
      <c r="C22" t="n">
        <v>4</v>
      </c>
      <c r="D22" t="n">
        <v>0</v>
      </c>
      <c r="E22" t="n">
        <v>0</v>
      </c>
      <c r="F22" t="n">
        <v>0</v>
      </c>
      <c r="G22" t="n">
        <v>20.11</v>
      </c>
      <c r="H22" t="n">
        <v>0</v>
      </c>
      <c r="I22" t="n">
        <v>2</v>
      </c>
      <c r="J22" t="n">
        <v>-1</v>
      </c>
      <c r="K22" t="n">
        <v>-1</v>
      </c>
      <c r="L22">
        <f>HYPERLINK("https://www.defined.fi/sol/275gHC7WqaeccZSHJ86mjPYzrKzmTVTXjWeHgttjpump?maker=3BL9WU9z77xSR7EU4V1oRd15KibKUAjscHbw1Kp21BUD","https://www.defined.fi/sol/275gHC7WqaeccZSHJ86mjPYzrKzmTVTXjWeHgttjpump?maker=3BL9WU9z77xSR7EU4V1oRd15KibKUAjscHbw1Kp21BUD")</f>
        <v/>
      </c>
      <c r="M22">
        <f>HYPERLINK("https://dexscreener.com/solana/275gHC7WqaeccZSHJ86mjPYzrKzmTVTXjWeHgttjpump?maker=3BL9WU9z77xSR7EU4V1oRd15KibKUAjscHbw1Kp21BUD","https://dexscreener.com/solana/275gHC7WqaeccZSHJ86mjPYzrKzmTVTXjWeHgttjpump?maker=3BL9WU9z77xSR7EU4V1oRd15KibKUAjscHbw1Kp21BUD")</f>
        <v/>
      </c>
    </row>
    <row r="23">
      <c r="A23" t="inlineStr">
        <is>
          <t>572G48h3xTxLs5oKngnfjwkF99D264ePcABgPLFXpump</t>
        </is>
      </c>
      <c r="B23" t="inlineStr">
        <is>
          <t>lxxx</t>
        </is>
      </c>
      <c r="C23" t="n">
        <v>4</v>
      </c>
      <c r="D23" t="n">
        <v>-4.47</v>
      </c>
      <c r="E23" t="n">
        <v>-0.92</v>
      </c>
      <c r="F23" t="n">
        <v>4.88</v>
      </c>
      <c r="G23" t="n">
        <v>0.41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HYPERLINK("https://www.defined.fi/sol/572G48h3xTxLs5oKngnfjwkF99D264ePcABgPLFXpump?maker=3BL9WU9z77xSR7EU4V1oRd15KibKUAjscHbw1Kp21BUD","https://www.defined.fi/sol/572G48h3xTxLs5oKngnfjwkF99D264ePcABgPLFXpump?maker=3BL9WU9z77xSR7EU4V1oRd15KibKUAjscHbw1Kp21BUD")</f>
        <v/>
      </c>
      <c r="M23">
        <f>HYPERLINK("https://dexscreener.com/solana/572G48h3xTxLs5oKngnfjwkF99D264ePcABgPLFXpump?maker=3BL9WU9z77xSR7EU4V1oRd15KibKUAjscHbw1Kp21BUD","https://dexscreener.com/solana/572G48h3xTxLs5oKngnfjwkF99D264ePcABgPLFXpump?maker=3BL9WU9z77xSR7EU4V1oRd15KibKUAjscHbw1Kp21BUD")</f>
        <v/>
      </c>
    </row>
    <row r="24">
      <c r="A24" t="inlineStr">
        <is>
          <t>HtCqD3o5aF1RXcyGi6AW11PoB3bZmFdA8kvVyhJrpump</t>
        </is>
      </c>
      <c r="B24" t="inlineStr">
        <is>
          <t>GMika</t>
        </is>
      </c>
      <c r="C24" t="n">
        <v>4</v>
      </c>
      <c r="D24" t="n">
        <v>0</v>
      </c>
      <c r="E24" t="n">
        <v>0</v>
      </c>
      <c r="F24" t="n">
        <v>0</v>
      </c>
      <c r="G24" t="n">
        <v>1.56</v>
      </c>
      <c r="H24" t="n">
        <v>0</v>
      </c>
      <c r="I24" t="n">
        <v>1</v>
      </c>
      <c r="J24" t="n">
        <v>-1</v>
      </c>
      <c r="K24" t="n">
        <v>-1</v>
      </c>
      <c r="L24">
        <f>HYPERLINK("https://www.defined.fi/sol/HtCqD3o5aF1RXcyGi6AW11PoB3bZmFdA8kvVyhJrpump?maker=3BL9WU9z77xSR7EU4V1oRd15KibKUAjscHbw1Kp21BUD","https://www.defined.fi/sol/HtCqD3o5aF1RXcyGi6AW11PoB3bZmFdA8kvVyhJrpump?maker=3BL9WU9z77xSR7EU4V1oRd15KibKUAjscHbw1Kp21BUD")</f>
        <v/>
      </c>
      <c r="M24">
        <f>HYPERLINK("https://dexscreener.com/solana/HtCqD3o5aF1RXcyGi6AW11PoB3bZmFdA8kvVyhJrpump?maker=3BL9WU9z77xSR7EU4V1oRd15KibKUAjscHbw1Kp21BUD","https://dexscreener.com/solana/HtCqD3o5aF1RXcyGi6AW11PoB3bZmFdA8kvVyhJrpump?maker=3BL9WU9z77xSR7EU4V1oRd15KibKUAjscHbw1Kp21BUD")</f>
        <v/>
      </c>
    </row>
    <row r="25">
      <c r="A25" t="inlineStr">
        <is>
          <t>2KgAN8nLAU74wjiyKi85m4ZT6Z9MtqrUTGfse8Xapump</t>
        </is>
      </c>
      <c r="B25" t="inlineStr">
        <is>
          <t>SHEGEN</t>
        </is>
      </c>
      <c r="C25" t="n">
        <v>5</v>
      </c>
      <c r="D25" t="n">
        <v>0</v>
      </c>
      <c r="E25" t="n">
        <v>0</v>
      </c>
      <c r="F25" t="n">
        <v>0</v>
      </c>
      <c r="G25" t="n">
        <v>53.79</v>
      </c>
      <c r="H25" t="n">
        <v>0</v>
      </c>
      <c r="I25" t="n">
        <v>1</v>
      </c>
      <c r="J25" t="n">
        <v>-1</v>
      </c>
      <c r="K25" t="n">
        <v>-1</v>
      </c>
      <c r="L25">
        <f>HYPERLINK("https://www.defined.fi/sol/2KgAN8nLAU74wjiyKi85m4ZT6Z9MtqrUTGfse8Xapump?maker=3BL9WU9z77xSR7EU4V1oRd15KibKUAjscHbw1Kp21BUD","https://www.defined.fi/sol/2KgAN8nLAU74wjiyKi85m4ZT6Z9MtqrUTGfse8Xapump?maker=3BL9WU9z77xSR7EU4V1oRd15KibKUAjscHbw1Kp21BUD")</f>
        <v/>
      </c>
      <c r="M25">
        <f>HYPERLINK("https://dexscreener.com/solana/2KgAN8nLAU74wjiyKi85m4ZT6Z9MtqrUTGfse8Xapump?maker=3BL9WU9z77xSR7EU4V1oRd15KibKUAjscHbw1Kp21BUD","https://dexscreener.com/solana/2KgAN8nLAU74wjiyKi85m4ZT6Z9MtqrUTGfse8Xapump?maker=3BL9WU9z77xSR7EU4V1oRd15KibKUAjscHbw1Kp21BUD")</f>
        <v/>
      </c>
    </row>
    <row r="26">
      <c r="A26" t="inlineStr">
        <is>
          <t>6ZUQAjQsAr3JQRRmbf5wXVgpCxD8vuq6jZGfRpTspump</t>
        </is>
      </c>
      <c r="B26" t="inlineStr">
        <is>
          <t>aped</t>
        </is>
      </c>
      <c r="C26" t="n">
        <v>6</v>
      </c>
      <c r="D26" t="n">
        <v>-0.924</v>
      </c>
      <c r="E26" t="n">
        <v>-0.05</v>
      </c>
      <c r="F26" t="n">
        <v>18.41</v>
      </c>
      <c r="G26" t="n">
        <v>17.49</v>
      </c>
      <c r="H26" t="n">
        <v>1</v>
      </c>
      <c r="I26" t="n">
        <v>4</v>
      </c>
      <c r="J26" t="n">
        <v>-1</v>
      </c>
      <c r="K26" t="n">
        <v>-1</v>
      </c>
      <c r="L26">
        <f>HYPERLINK("https://www.defined.fi/sol/6ZUQAjQsAr3JQRRmbf5wXVgpCxD8vuq6jZGfRpTspump?maker=3BL9WU9z77xSR7EU4V1oRd15KibKUAjscHbw1Kp21BUD","https://www.defined.fi/sol/6ZUQAjQsAr3JQRRmbf5wXVgpCxD8vuq6jZGfRpTspump?maker=3BL9WU9z77xSR7EU4V1oRd15KibKUAjscHbw1Kp21BUD")</f>
        <v/>
      </c>
      <c r="M26">
        <f>HYPERLINK("https://dexscreener.com/solana/6ZUQAjQsAr3JQRRmbf5wXVgpCxD8vuq6jZGfRpTspump?maker=3BL9WU9z77xSR7EU4V1oRd15KibKUAjscHbw1Kp21BUD","https://dexscreener.com/solana/6ZUQAjQsAr3JQRRmbf5wXVgpCxD8vuq6jZGfRpTspump?maker=3BL9WU9z77xSR7EU4V1oRd15KibKUAjscHbw1Kp21BUD")</f>
        <v/>
      </c>
    </row>
    <row r="27">
      <c r="A27" t="inlineStr">
        <is>
          <t>6tVZVjcppH2BZ9Xj5yFU1Zt34m2rYcyDqqpSeMDZpump</t>
        </is>
      </c>
      <c r="B27" t="inlineStr">
        <is>
          <t>miharu</t>
        </is>
      </c>
      <c r="C27" t="n">
        <v>7</v>
      </c>
      <c r="D27" t="n">
        <v>8.43</v>
      </c>
      <c r="E27" t="n">
        <v>0.11</v>
      </c>
      <c r="F27" t="n">
        <v>74.23999999999999</v>
      </c>
      <c r="G27" t="n">
        <v>82.67</v>
      </c>
      <c r="H27" t="n">
        <v>6</v>
      </c>
      <c r="I27" t="n">
        <v>14</v>
      </c>
      <c r="J27" t="n">
        <v>-1</v>
      </c>
      <c r="K27" t="n">
        <v>-1</v>
      </c>
      <c r="L27">
        <f>HYPERLINK("https://www.defined.fi/sol/6tVZVjcppH2BZ9Xj5yFU1Zt34m2rYcyDqqpSeMDZpump?maker=3BL9WU9z77xSR7EU4V1oRd15KibKUAjscHbw1Kp21BUD","https://www.defined.fi/sol/6tVZVjcppH2BZ9Xj5yFU1Zt34m2rYcyDqqpSeMDZpump?maker=3BL9WU9z77xSR7EU4V1oRd15KibKUAjscHbw1Kp21BUD")</f>
        <v/>
      </c>
      <c r="M27">
        <f>HYPERLINK("https://dexscreener.com/solana/6tVZVjcppH2BZ9Xj5yFU1Zt34m2rYcyDqqpSeMDZpump?maker=3BL9WU9z77xSR7EU4V1oRd15KibKUAjscHbw1Kp21BUD","https://dexscreener.com/solana/6tVZVjcppH2BZ9Xj5yFU1Zt34m2rYcyDqqpSeMDZpump?maker=3BL9WU9z77xSR7EU4V1oRd15KibKUAjscHbw1Kp21BUD")</f>
        <v/>
      </c>
    </row>
    <row r="28">
      <c r="A28" t="inlineStr">
        <is>
          <t>JBSVUpKgYNHt4GLtNebQxTJmZgftTMWENQrziHtGpump</t>
        </is>
      </c>
      <c r="B28" t="inlineStr">
        <is>
          <t>Swarm</t>
        </is>
      </c>
      <c r="C28" t="n">
        <v>7</v>
      </c>
      <c r="D28" t="n">
        <v>0.439</v>
      </c>
      <c r="E28" t="n">
        <v>0.02</v>
      </c>
      <c r="F28" t="n">
        <v>18.48</v>
      </c>
      <c r="G28" t="n">
        <v>18.92</v>
      </c>
      <c r="H28" t="n">
        <v>1</v>
      </c>
      <c r="I28" t="n">
        <v>7</v>
      </c>
      <c r="J28" t="n">
        <v>-1</v>
      </c>
      <c r="K28" t="n">
        <v>-1</v>
      </c>
      <c r="L28">
        <f>HYPERLINK("https://www.defined.fi/sol/JBSVUpKgYNHt4GLtNebQxTJmZgftTMWENQrziHtGpump?maker=3BL9WU9z77xSR7EU4V1oRd15KibKUAjscHbw1Kp21BUD","https://www.defined.fi/sol/JBSVUpKgYNHt4GLtNebQxTJmZgftTMWENQrziHtGpump?maker=3BL9WU9z77xSR7EU4V1oRd15KibKUAjscHbw1Kp21BUD")</f>
        <v/>
      </c>
      <c r="M28">
        <f>HYPERLINK("https://dexscreener.com/solana/JBSVUpKgYNHt4GLtNebQxTJmZgftTMWENQrziHtGpump?maker=3BL9WU9z77xSR7EU4V1oRd15KibKUAjscHbw1Kp21BUD","https://dexscreener.com/solana/JBSVUpKgYNHt4GLtNebQxTJmZgftTMWENQrziHtGpump?maker=3BL9WU9z77xSR7EU4V1oRd15KibKUAjscHbw1Kp21BUD")</f>
        <v/>
      </c>
    </row>
    <row r="29">
      <c r="A29" t="inlineStr">
        <is>
          <t>8iWsK2WH3AGviQwAnt43zvc8yLy6QMUSuv8PK2A7pump</t>
        </is>
      </c>
      <c r="B29" t="inlineStr">
        <is>
          <t>unknown_8iWs</t>
        </is>
      </c>
      <c r="C29" t="n">
        <v>7</v>
      </c>
      <c r="D29" t="n">
        <v>0</v>
      </c>
      <c r="E29" t="n">
        <v>0</v>
      </c>
      <c r="F29" t="n">
        <v>0</v>
      </c>
      <c r="G29" t="n">
        <v>1.88</v>
      </c>
      <c r="H29" t="n">
        <v>0</v>
      </c>
      <c r="I29" t="n">
        <v>2</v>
      </c>
      <c r="J29" t="n">
        <v>-1</v>
      </c>
      <c r="K29" t="n">
        <v>-1</v>
      </c>
      <c r="L29">
        <f>HYPERLINK("https://www.defined.fi/sol/8iWsK2WH3AGviQwAnt43zvc8yLy6QMUSuv8PK2A7pump?maker=3BL9WU9z77xSR7EU4V1oRd15KibKUAjscHbw1Kp21BUD","https://www.defined.fi/sol/8iWsK2WH3AGviQwAnt43zvc8yLy6QMUSuv8PK2A7pump?maker=3BL9WU9z77xSR7EU4V1oRd15KibKUAjscHbw1Kp21BUD")</f>
        <v/>
      </c>
      <c r="M29">
        <f>HYPERLINK("https://dexscreener.com/solana/8iWsK2WH3AGviQwAnt43zvc8yLy6QMUSuv8PK2A7pump?maker=3BL9WU9z77xSR7EU4V1oRd15KibKUAjscHbw1Kp21BUD","https://dexscreener.com/solana/8iWsK2WH3AGviQwAnt43zvc8yLy6QMUSuv8PK2A7pump?maker=3BL9WU9z77xSR7EU4V1oRd15KibKUAjscHbw1Kp21BUD")</f>
        <v/>
      </c>
    </row>
    <row r="30">
      <c r="A30" t="inlineStr">
        <is>
          <t>JB2wezZLdzWfnaCfHxLg193RS3Rh51ThiXxEDWQDpump</t>
        </is>
      </c>
      <c r="B30" t="inlineStr">
        <is>
          <t>LABUBU</t>
        </is>
      </c>
      <c r="C30" t="n">
        <v>8</v>
      </c>
      <c r="D30" t="n">
        <v>0</v>
      </c>
      <c r="E30" t="n">
        <v>0</v>
      </c>
      <c r="F30" t="n">
        <v>0</v>
      </c>
      <c r="G30" t="n">
        <v>125.19</v>
      </c>
      <c r="H30" t="n">
        <v>0</v>
      </c>
      <c r="I30" t="n">
        <v>14</v>
      </c>
      <c r="J30" t="n">
        <v>-1</v>
      </c>
      <c r="K30" t="n">
        <v>-1</v>
      </c>
      <c r="L30">
        <f>HYPERLINK("https://www.defined.fi/sol/JB2wezZLdzWfnaCfHxLg193RS3Rh51ThiXxEDWQDpump?maker=3BL9WU9z77xSR7EU4V1oRd15KibKUAjscHbw1Kp21BUD","https://www.defined.fi/sol/JB2wezZLdzWfnaCfHxLg193RS3Rh51ThiXxEDWQDpump?maker=3BL9WU9z77xSR7EU4V1oRd15KibKUAjscHbw1Kp21BUD")</f>
        <v/>
      </c>
      <c r="M30">
        <f>HYPERLINK("https://dexscreener.com/solana/JB2wezZLdzWfnaCfHxLg193RS3Rh51ThiXxEDWQDpump?maker=3BL9WU9z77xSR7EU4V1oRd15KibKUAjscHbw1Kp21BUD","https://dexscreener.com/solana/JB2wezZLdzWfnaCfHxLg193RS3Rh51ThiXxEDWQDpump?maker=3BL9WU9z77xSR7EU4V1oRd15KibKUAjscHbw1Kp21BUD")</f>
        <v/>
      </c>
    </row>
    <row r="31">
      <c r="A31" t="inlineStr">
        <is>
          <t>4wvuT22Marg5RWgmw9cB6PVsTPAmxsFBFauybXV4pump</t>
        </is>
      </c>
      <c r="B31" t="inlineStr">
        <is>
          <t>MIHARU</t>
        </is>
      </c>
      <c r="C31" t="n">
        <v>10</v>
      </c>
      <c r="D31" t="n">
        <v>-5.37</v>
      </c>
      <c r="E31" t="n">
        <v>-0.65</v>
      </c>
      <c r="F31" t="n">
        <v>8.289999999999999</v>
      </c>
      <c r="G31" t="n">
        <v>2.92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HYPERLINK("https://www.defined.fi/sol/4wvuT22Marg5RWgmw9cB6PVsTPAmxsFBFauybXV4pump?maker=3BL9WU9z77xSR7EU4V1oRd15KibKUAjscHbw1Kp21BUD","https://www.defined.fi/sol/4wvuT22Marg5RWgmw9cB6PVsTPAmxsFBFauybXV4pump?maker=3BL9WU9z77xSR7EU4V1oRd15KibKUAjscHbw1Kp21BUD")</f>
        <v/>
      </c>
      <c r="M31">
        <f>HYPERLINK("https://dexscreener.com/solana/4wvuT22Marg5RWgmw9cB6PVsTPAmxsFBFauybXV4pump?maker=3BL9WU9z77xSR7EU4V1oRd15KibKUAjscHbw1Kp21BUD","https://dexscreener.com/solana/4wvuT22Marg5RWgmw9cB6PVsTPAmxsFBFauybXV4pump?maker=3BL9WU9z77xSR7EU4V1oRd15KibKUAjscHbw1Kp21BUD")</f>
        <v/>
      </c>
    </row>
    <row r="32">
      <c r="A32" t="inlineStr">
        <is>
          <t>ED5nyyWEzpPPiWimP8vYm7sD7TD3LAt3Q3gRTWHzPJBY</t>
        </is>
      </c>
      <c r="B32" t="inlineStr">
        <is>
          <t>MOODENG</t>
        </is>
      </c>
      <c r="C32" t="n">
        <v>12</v>
      </c>
      <c r="D32" t="n">
        <v>0</v>
      </c>
      <c r="E32" t="n">
        <v>0</v>
      </c>
      <c r="F32" t="n">
        <v>0</v>
      </c>
      <c r="G32" t="n">
        <v>1.34</v>
      </c>
      <c r="H32" t="n">
        <v>0</v>
      </c>
      <c r="I32" t="n">
        <v>1</v>
      </c>
      <c r="J32" t="n">
        <v>-1</v>
      </c>
      <c r="K32" t="n">
        <v>-1</v>
      </c>
      <c r="L32">
        <f>HYPERLINK("https://www.defined.fi/sol/ED5nyyWEzpPPiWimP8vYm7sD7TD3LAt3Q3gRTWHzPJBY?maker=3BL9WU9z77xSR7EU4V1oRd15KibKUAjscHbw1Kp21BUD","https://www.defined.fi/sol/ED5nyyWEzpPPiWimP8vYm7sD7TD3LAt3Q3gRTWHzPJBY?maker=3BL9WU9z77xSR7EU4V1oRd15KibKUAjscHbw1Kp21BUD")</f>
        <v/>
      </c>
      <c r="M32">
        <f>HYPERLINK("https://dexscreener.com/solana/ED5nyyWEzpPPiWimP8vYm7sD7TD3LAt3Q3gRTWHzPJBY?maker=3BL9WU9z77xSR7EU4V1oRd15KibKUAjscHbw1Kp21BUD","https://dexscreener.com/solana/ED5nyyWEzpPPiWimP8vYm7sD7TD3LAt3Q3gRTWHzPJBY?maker=3BL9WU9z77xSR7EU4V1oRd15KibKUAjscHbw1Kp21BUD")</f>
        <v/>
      </c>
    </row>
    <row r="33">
      <c r="A33" t="inlineStr">
        <is>
          <t>4vvn98wCKNpm8DnftdA6bQAczS7RwDoJd5JSYYi7pump</t>
        </is>
      </c>
      <c r="B33" t="inlineStr">
        <is>
          <t>BUDDY</t>
        </is>
      </c>
      <c r="C33" t="n">
        <v>14</v>
      </c>
      <c r="D33" t="n">
        <v>0</v>
      </c>
      <c r="E33" t="n">
        <v>0</v>
      </c>
      <c r="F33" t="n">
        <v>0</v>
      </c>
      <c r="G33" t="n">
        <v>0.511</v>
      </c>
      <c r="H33" t="n">
        <v>0</v>
      </c>
      <c r="I33" t="n">
        <v>1</v>
      </c>
      <c r="J33" t="n">
        <v>-1</v>
      </c>
      <c r="K33" t="n">
        <v>-1</v>
      </c>
      <c r="L33">
        <f>HYPERLINK("https://www.defined.fi/sol/4vvn98wCKNpm8DnftdA6bQAczS7RwDoJd5JSYYi7pump?maker=3BL9WU9z77xSR7EU4V1oRd15KibKUAjscHbw1Kp21BUD","https://www.defined.fi/sol/4vvn98wCKNpm8DnftdA6bQAczS7RwDoJd5JSYYi7pump?maker=3BL9WU9z77xSR7EU4V1oRd15KibKUAjscHbw1Kp21BUD")</f>
        <v/>
      </c>
      <c r="M33">
        <f>HYPERLINK("https://dexscreener.com/solana/4vvn98wCKNpm8DnftdA6bQAczS7RwDoJd5JSYYi7pump?maker=3BL9WU9z77xSR7EU4V1oRd15KibKUAjscHbw1Kp21BUD","https://dexscreener.com/solana/4vvn98wCKNpm8DnftdA6bQAczS7RwDoJd5JSYYi7pump?maker=3BL9WU9z77xSR7EU4V1oRd15KibKUAjscHbw1Kp21BUD")</f>
        <v/>
      </c>
    </row>
    <row r="34">
      <c r="A34" t="inlineStr">
        <is>
          <t>62jW3NU4EMYV4N8bxhdRFA6MUuwtZPDzbjBeDc2ypump</t>
        </is>
      </c>
      <c r="B34" t="inlineStr">
        <is>
          <t>POMO</t>
        </is>
      </c>
      <c r="C34" t="n">
        <v>14</v>
      </c>
      <c r="D34" t="n">
        <v>-18.1</v>
      </c>
      <c r="E34" t="n">
        <v>-0.77</v>
      </c>
      <c r="F34" t="n">
        <v>23.38</v>
      </c>
      <c r="G34" t="n">
        <v>5.28</v>
      </c>
      <c r="H34" t="n">
        <v>4</v>
      </c>
      <c r="I34" t="n">
        <v>1</v>
      </c>
      <c r="J34" t="n">
        <v>-1</v>
      </c>
      <c r="K34" t="n">
        <v>-1</v>
      </c>
      <c r="L34">
        <f>HYPERLINK("https://www.defined.fi/sol/62jW3NU4EMYV4N8bxhdRFA6MUuwtZPDzbjBeDc2ypump?maker=3BL9WU9z77xSR7EU4V1oRd15KibKUAjscHbw1Kp21BUD","https://www.defined.fi/sol/62jW3NU4EMYV4N8bxhdRFA6MUuwtZPDzbjBeDc2ypump?maker=3BL9WU9z77xSR7EU4V1oRd15KibKUAjscHbw1Kp21BUD")</f>
        <v/>
      </c>
      <c r="M34">
        <f>HYPERLINK("https://dexscreener.com/solana/62jW3NU4EMYV4N8bxhdRFA6MUuwtZPDzbjBeDc2ypump?maker=3BL9WU9z77xSR7EU4V1oRd15KibKUAjscHbw1Kp21BUD","https://dexscreener.com/solana/62jW3NU4EMYV4N8bxhdRFA6MUuwtZPDzbjBeDc2ypump?maker=3BL9WU9z77xSR7EU4V1oRd15KibKUAjscHbw1Kp21BUD")</f>
        <v/>
      </c>
    </row>
    <row r="35">
      <c r="A35" t="inlineStr">
        <is>
          <t>CqYeGYDePJxpWrmt6udvrH13Pf7WuP5Dh6Dycg3vpump</t>
        </is>
      </c>
      <c r="B35" t="inlineStr">
        <is>
          <t>MAXI</t>
        </is>
      </c>
      <c r="C35" t="n">
        <v>14</v>
      </c>
      <c r="D35" t="n">
        <v>0</v>
      </c>
      <c r="E35" t="n">
        <v>0</v>
      </c>
      <c r="F35" t="n">
        <v>0</v>
      </c>
      <c r="G35" t="n">
        <v>21.21</v>
      </c>
      <c r="H35" t="n">
        <v>0</v>
      </c>
      <c r="I35" t="n">
        <v>13</v>
      </c>
      <c r="J35" t="n">
        <v>-1</v>
      </c>
      <c r="K35" t="n">
        <v>-1</v>
      </c>
      <c r="L35">
        <f>HYPERLINK("https://www.defined.fi/sol/CqYeGYDePJxpWrmt6udvrH13Pf7WuP5Dh6Dycg3vpump?maker=3BL9WU9z77xSR7EU4V1oRd15KibKUAjscHbw1Kp21BUD","https://www.defined.fi/sol/CqYeGYDePJxpWrmt6udvrH13Pf7WuP5Dh6Dycg3vpump?maker=3BL9WU9z77xSR7EU4V1oRd15KibKUAjscHbw1Kp21BUD")</f>
        <v/>
      </c>
      <c r="M35">
        <f>HYPERLINK("https://dexscreener.com/solana/CqYeGYDePJxpWrmt6udvrH13Pf7WuP5Dh6Dycg3vpump?maker=3BL9WU9z77xSR7EU4V1oRd15KibKUAjscHbw1Kp21BUD","https://dexscreener.com/solana/CqYeGYDePJxpWrmt6udvrH13Pf7WuP5Dh6Dycg3vpump?maker=3BL9WU9z77xSR7EU4V1oRd15KibKUAjscHbw1Kp21BUD")</f>
        <v/>
      </c>
    </row>
    <row r="36">
      <c r="A36" t="inlineStr">
        <is>
          <t>3urw6BQGyq8Ajc3zdX4zzuzP5t2rEiwdMbzBPqaUpump</t>
        </is>
      </c>
      <c r="B36" t="inlineStr">
        <is>
          <t>Genesis</t>
        </is>
      </c>
      <c r="C36" t="n">
        <v>14</v>
      </c>
      <c r="D36" t="n">
        <v>5.71</v>
      </c>
      <c r="E36" t="n">
        <v>0.32</v>
      </c>
      <c r="F36" t="n">
        <v>18.14</v>
      </c>
      <c r="G36" t="n">
        <v>23.84</v>
      </c>
      <c r="H36" t="n">
        <v>2</v>
      </c>
      <c r="I36" t="n">
        <v>13</v>
      </c>
      <c r="J36" t="n">
        <v>-1</v>
      </c>
      <c r="K36" t="n">
        <v>-1</v>
      </c>
      <c r="L36">
        <f>HYPERLINK("https://www.defined.fi/sol/3urw6BQGyq8Ajc3zdX4zzuzP5t2rEiwdMbzBPqaUpump?maker=3BL9WU9z77xSR7EU4V1oRd15KibKUAjscHbw1Kp21BUD","https://www.defined.fi/sol/3urw6BQGyq8Ajc3zdX4zzuzP5t2rEiwdMbzBPqaUpump?maker=3BL9WU9z77xSR7EU4V1oRd15KibKUAjscHbw1Kp21BUD")</f>
        <v/>
      </c>
      <c r="M36">
        <f>HYPERLINK("https://dexscreener.com/solana/3urw6BQGyq8Ajc3zdX4zzuzP5t2rEiwdMbzBPqaUpump?maker=3BL9WU9z77xSR7EU4V1oRd15KibKUAjscHbw1Kp21BUD","https://dexscreener.com/solana/3urw6BQGyq8Ajc3zdX4zzuzP5t2rEiwdMbzBPqaUpump?maker=3BL9WU9z77xSR7EU4V1oRd15KibKUAjscHbw1Kp21BUD")</f>
        <v/>
      </c>
    </row>
    <row r="37">
      <c r="A37" t="inlineStr">
        <is>
          <t>6TFTsaDQiJkBVgvoCD8mWKc4UVEwV8vNGxGUFkjpump</t>
        </is>
      </c>
      <c r="B37" t="inlineStr">
        <is>
          <t>MOJO</t>
        </is>
      </c>
      <c r="C37" t="n">
        <v>15</v>
      </c>
      <c r="D37" t="n">
        <v>-1.52</v>
      </c>
      <c r="E37" t="n">
        <v>-0.33</v>
      </c>
      <c r="F37" t="n">
        <v>4.55</v>
      </c>
      <c r="G37" t="n">
        <v>3.03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HYPERLINK("https://www.defined.fi/sol/6TFTsaDQiJkBVgvoCD8mWKc4UVEwV8vNGxGUFkjpump?maker=3BL9WU9z77xSR7EU4V1oRd15KibKUAjscHbw1Kp21BUD","https://www.defined.fi/sol/6TFTsaDQiJkBVgvoCD8mWKc4UVEwV8vNGxGUFkjpump?maker=3BL9WU9z77xSR7EU4V1oRd15KibKUAjscHbw1Kp21BUD")</f>
        <v/>
      </c>
      <c r="M37">
        <f>HYPERLINK("https://dexscreener.com/solana/6TFTsaDQiJkBVgvoCD8mWKc4UVEwV8vNGxGUFkjpump?maker=3BL9WU9z77xSR7EU4V1oRd15KibKUAjscHbw1Kp21BUD","https://dexscreener.com/solana/6TFTsaDQiJkBVgvoCD8mWKc4UVEwV8vNGxGUFkjpump?maker=3BL9WU9z77xSR7EU4V1oRd15KibKUAjscHbw1Kp21BUD")</f>
        <v/>
      </c>
    </row>
    <row r="38">
      <c r="A38" t="inlineStr">
        <is>
          <t>Gn1haSB4Jkh3E9PXSC2BRYrh97ReruvTqf13jd5Jpump</t>
        </is>
      </c>
      <c r="B38" t="inlineStr">
        <is>
          <t>GARGOYLE</t>
        </is>
      </c>
      <c r="C38" t="n">
        <v>15</v>
      </c>
      <c r="D38" t="n">
        <v>1.51</v>
      </c>
      <c r="E38" t="n">
        <v>0.07000000000000001</v>
      </c>
      <c r="F38" t="n">
        <v>23.2</v>
      </c>
      <c r="G38" t="n">
        <v>24.71</v>
      </c>
      <c r="H38" t="n">
        <v>1</v>
      </c>
      <c r="I38" t="n">
        <v>6</v>
      </c>
      <c r="J38" t="n">
        <v>-1</v>
      </c>
      <c r="K38" t="n">
        <v>-1</v>
      </c>
      <c r="L38">
        <f>HYPERLINK("https://www.defined.fi/sol/Gn1haSB4Jkh3E9PXSC2BRYrh97ReruvTqf13jd5Jpump?maker=3BL9WU9z77xSR7EU4V1oRd15KibKUAjscHbw1Kp21BUD","https://www.defined.fi/sol/Gn1haSB4Jkh3E9PXSC2BRYrh97ReruvTqf13jd5Jpump?maker=3BL9WU9z77xSR7EU4V1oRd15KibKUAjscHbw1Kp21BUD")</f>
        <v/>
      </c>
      <c r="M38">
        <f>HYPERLINK("https://dexscreener.com/solana/Gn1haSB4Jkh3E9PXSC2BRYrh97ReruvTqf13jd5Jpump?maker=3BL9WU9z77xSR7EU4V1oRd15KibKUAjscHbw1Kp21BUD","https://dexscreener.com/solana/Gn1haSB4Jkh3E9PXSC2BRYrh97ReruvTqf13jd5Jpump?maker=3BL9WU9z77xSR7EU4V1oRd15KibKUAjscHbw1Kp21BUD")</f>
        <v/>
      </c>
    </row>
    <row r="39">
      <c r="A39" t="inlineStr">
        <is>
          <t>4KW2dYGRdxFaeMWVKh1STeyGnG8KyREbK66J6RKMpump</t>
        </is>
      </c>
      <c r="B39" t="inlineStr">
        <is>
          <t>Remus</t>
        </is>
      </c>
      <c r="C39" t="n">
        <v>15</v>
      </c>
      <c r="D39" t="n">
        <v>-32.48</v>
      </c>
      <c r="E39" t="n">
        <v>-0.59</v>
      </c>
      <c r="F39" t="n">
        <v>55.12</v>
      </c>
      <c r="G39" t="n">
        <v>22.64</v>
      </c>
      <c r="H39" t="n">
        <v>8</v>
      </c>
      <c r="I39" t="n">
        <v>5</v>
      </c>
      <c r="J39" t="n">
        <v>-1</v>
      </c>
      <c r="K39" t="n">
        <v>-1</v>
      </c>
      <c r="L39">
        <f>HYPERLINK("https://www.defined.fi/sol/4KW2dYGRdxFaeMWVKh1STeyGnG8KyREbK66J6RKMpump?maker=3BL9WU9z77xSR7EU4V1oRd15KibKUAjscHbw1Kp21BUD","https://www.defined.fi/sol/4KW2dYGRdxFaeMWVKh1STeyGnG8KyREbK66J6RKMpump?maker=3BL9WU9z77xSR7EU4V1oRd15KibKUAjscHbw1Kp21BUD")</f>
        <v/>
      </c>
      <c r="M39">
        <f>HYPERLINK("https://dexscreener.com/solana/4KW2dYGRdxFaeMWVKh1STeyGnG8KyREbK66J6RKMpump?maker=3BL9WU9z77xSR7EU4V1oRd15KibKUAjscHbw1Kp21BUD","https://dexscreener.com/solana/4KW2dYGRdxFaeMWVKh1STeyGnG8KyREbK66J6RKMpump?maker=3BL9WU9z77xSR7EU4V1oRd15KibKUAjscHbw1Kp21BUD")</f>
        <v/>
      </c>
    </row>
    <row r="40">
      <c r="A40" t="inlineStr">
        <is>
          <t>BKAXwhxf2Ch2PJjRmToWMCYToxgx8g4eLZPkQjv6pump</t>
        </is>
      </c>
      <c r="B40" t="inlineStr">
        <is>
          <t>supa</t>
        </is>
      </c>
      <c r="C40" t="n">
        <v>15</v>
      </c>
      <c r="D40" t="n">
        <v>0</v>
      </c>
      <c r="E40" t="n">
        <v>0</v>
      </c>
      <c r="F40" t="n">
        <v>0</v>
      </c>
      <c r="G40" t="n">
        <v>27.04</v>
      </c>
      <c r="H40" t="n">
        <v>0</v>
      </c>
      <c r="I40" t="n">
        <v>4</v>
      </c>
      <c r="J40" t="n">
        <v>-1</v>
      </c>
      <c r="K40" t="n">
        <v>-1</v>
      </c>
      <c r="L40">
        <f>HYPERLINK("https://www.defined.fi/sol/BKAXwhxf2Ch2PJjRmToWMCYToxgx8g4eLZPkQjv6pump?maker=3BL9WU9z77xSR7EU4V1oRd15KibKUAjscHbw1Kp21BUD","https://www.defined.fi/sol/BKAXwhxf2Ch2PJjRmToWMCYToxgx8g4eLZPkQjv6pump?maker=3BL9WU9z77xSR7EU4V1oRd15KibKUAjscHbw1Kp21BUD")</f>
        <v/>
      </c>
      <c r="M40">
        <f>HYPERLINK("https://dexscreener.com/solana/BKAXwhxf2Ch2PJjRmToWMCYToxgx8g4eLZPkQjv6pump?maker=3BL9WU9z77xSR7EU4V1oRd15KibKUAjscHbw1Kp21BUD","https://dexscreener.com/solana/BKAXwhxf2Ch2PJjRmToWMCYToxgx8g4eLZPkQjv6pump?maker=3BL9WU9z77xSR7EU4V1oRd15KibKUAjscHbw1Kp21BUD")</f>
        <v/>
      </c>
    </row>
    <row r="41">
      <c r="A41" t="inlineStr">
        <is>
          <t>9TWa7NPkeqEojoY9Kue7A38AvJV1QTfjKScvqGsEpump</t>
        </is>
      </c>
      <c r="B41" t="inlineStr">
        <is>
          <t>Odin</t>
        </is>
      </c>
      <c r="C41" t="n">
        <v>15</v>
      </c>
      <c r="D41" t="n">
        <v>-10.49</v>
      </c>
      <c r="E41" t="n">
        <v>-0.39</v>
      </c>
      <c r="F41" t="n">
        <v>26.87</v>
      </c>
      <c r="G41" t="n">
        <v>16.38</v>
      </c>
      <c r="H41" t="n">
        <v>3</v>
      </c>
      <c r="I41" t="n">
        <v>3</v>
      </c>
      <c r="J41" t="n">
        <v>-1</v>
      </c>
      <c r="K41" t="n">
        <v>-1</v>
      </c>
      <c r="L41">
        <f>HYPERLINK("https://www.defined.fi/sol/9TWa7NPkeqEojoY9Kue7A38AvJV1QTfjKScvqGsEpump?maker=3BL9WU9z77xSR7EU4V1oRd15KibKUAjscHbw1Kp21BUD","https://www.defined.fi/sol/9TWa7NPkeqEojoY9Kue7A38AvJV1QTfjKScvqGsEpump?maker=3BL9WU9z77xSR7EU4V1oRd15KibKUAjscHbw1Kp21BUD")</f>
        <v/>
      </c>
      <c r="M41">
        <f>HYPERLINK("https://dexscreener.com/solana/9TWa7NPkeqEojoY9Kue7A38AvJV1QTfjKScvqGsEpump?maker=3BL9WU9z77xSR7EU4V1oRd15KibKUAjscHbw1Kp21BUD","https://dexscreener.com/solana/9TWa7NPkeqEojoY9Kue7A38AvJV1QTfjKScvqGsEpump?maker=3BL9WU9z77xSR7EU4V1oRd15KibKUAjscHbw1Kp21BUD")</f>
        <v/>
      </c>
    </row>
    <row r="42">
      <c r="A42" t="inlineStr">
        <is>
          <t>G4RJPzVfDWxxZogJpKA2WyF4nYorrmkMTnRjuPQiEK6j</t>
        </is>
      </c>
      <c r="B42" t="inlineStr">
        <is>
          <t>TCAT</t>
        </is>
      </c>
      <c r="C42" t="n">
        <v>15</v>
      </c>
      <c r="D42" t="n">
        <v>0.344</v>
      </c>
      <c r="E42" t="n">
        <v>0.08</v>
      </c>
      <c r="F42" t="n">
        <v>4.51</v>
      </c>
      <c r="G42" t="n">
        <v>4.85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HYPERLINK("https://www.defined.fi/sol/G4RJPzVfDWxxZogJpKA2WyF4nYorrmkMTnRjuPQiEK6j?maker=3BL9WU9z77xSR7EU4V1oRd15KibKUAjscHbw1Kp21BUD","https://www.defined.fi/sol/G4RJPzVfDWxxZogJpKA2WyF4nYorrmkMTnRjuPQiEK6j?maker=3BL9WU9z77xSR7EU4V1oRd15KibKUAjscHbw1Kp21BUD")</f>
        <v/>
      </c>
      <c r="M42">
        <f>HYPERLINK("https://dexscreener.com/solana/G4RJPzVfDWxxZogJpKA2WyF4nYorrmkMTnRjuPQiEK6j?maker=3BL9WU9z77xSR7EU4V1oRd15KibKUAjscHbw1Kp21BUD","https://dexscreener.com/solana/G4RJPzVfDWxxZogJpKA2WyF4nYorrmkMTnRjuPQiEK6j?maker=3BL9WU9z77xSR7EU4V1oRd15KibKUAjscHbw1Kp21BUD")</f>
        <v/>
      </c>
    </row>
    <row r="43">
      <c r="A43" t="inlineStr">
        <is>
          <t>3BeJ9zCgQhaqKMu2HgKJ79yQBChD1Pf3hPwRX44fpump</t>
        </is>
      </c>
      <c r="B43" t="inlineStr">
        <is>
          <t>CB</t>
        </is>
      </c>
      <c r="C43" t="n">
        <v>15</v>
      </c>
      <c r="D43" t="n">
        <v>0</v>
      </c>
      <c r="E43" t="n">
        <v>0</v>
      </c>
      <c r="F43" t="n">
        <v>0</v>
      </c>
      <c r="G43" t="n">
        <v>4.54</v>
      </c>
      <c r="H43" t="n">
        <v>0</v>
      </c>
      <c r="I43" t="n">
        <v>6</v>
      </c>
      <c r="J43" t="n">
        <v>-1</v>
      </c>
      <c r="K43" t="n">
        <v>-1</v>
      </c>
      <c r="L43">
        <f>HYPERLINK("https://www.defined.fi/sol/3BeJ9zCgQhaqKMu2HgKJ79yQBChD1Pf3hPwRX44fpump?maker=3BL9WU9z77xSR7EU4V1oRd15KibKUAjscHbw1Kp21BUD","https://www.defined.fi/sol/3BeJ9zCgQhaqKMu2HgKJ79yQBChD1Pf3hPwRX44fpump?maker=3BL9WU9z77xSR7EU4V1oRd15KibKUAjscHbw1Kp21BUD")</f>
        <v/>
      </c>
      <c r="M43">
        <f>HYPERLINK("https://dexscreener.com/solana/3BeJ9zCgQhaqKMu2HgKJ79yQBChD1Pf3hPwRX44fpump?maker=3BL9WU9z77xSR7EU4V1oRd15KibKUAjscHbw1Kp21BUD","https://dexscreener.com/solana/3BeJ9zCgQhaqKMu2HgKJ79yQBChD1Pf3hPwRX44fpump?maker=3BL9WU9z77xSR7EU4V1oRd15KibKUAjscHbw1Kp21BUD")</f>
        <v/>
      </c>
    </row>
    <row r="44">
      <c r="A44" t="inlineStr">
        <is>
          <t>fa1KDo3xoNYPG5qdYGdmCDFSsPV49pJsSXax3Jopump</t>
        </is>
      </c>
      <c r="B44" t="inlineStr">
        <is>
          <t>KURO</t>
        </is>
      </c>
      <c r="C44" t="n">
        <v>15</v>
      </c>
      <c r="D44" t="n">
        <v>-2.35</v>
      </c>
      <c r="E44" t="n">
        <v>-0.89</v>
      </c>
      <c r="F44" t="n">
        <v>2.64</v>
      </c>
      <c r="G44" t="n">
        <v>0.291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HYPERLINK("https://www.defined.fi/sol/fa1KDo3xoNYPG5qdYGdmCDFSsPV49pJsSXax3Jopump?maker=3BL9WU9z77xSR7EU4V1oRd15KibKUAjscHbw1Kp21BUD","https://www.defined.fi/sol/fa1KDo3xoNYPG5qdYGdmCDFSsPV49pJsSXax3Jopump?maker=3BL9WU9z77xSR7EU4V1oRd15KibKUAjscHbw1Kp21BUD")</f>
        <v/>
      </c>
      <c r="M44">
        <f>HYPERLINK("https://dexscreener.com/solana/fa1KDo3xoNYPG5qdYGdmCDFSsPV49pJsSXax3Jopump?maker=3BL9WU9z77xSR7EU4V1oRd15KibKUAjscHbw1Kp21BUD","https://dexscreener.com/solana/fa1KDo3xoNYPG5qdYGdmCDFSsPV49pJsSXax3Jopump?maker=3BL9WU9z77xSR7EU4V1oRd15KibKUAjscHbw1Kp21BUD")</f>
        <v/>
      </c>
    </row>
    <row r="45">
      <c r="A45" t="inlineStr">
        <is>
          <t>9ntU2CbctXtP7CksTdDciFjJpYhh61yBQQo1DtUepump</t>
        </is>
      </c>
      <c r="B45" t="inlineStr">
        <is>
          <t>ZMONK</t>
        </is>
      </c>
      <c r="C45" t="n">
        <v>15</v>
      </c>
      <c r="D45" t="n">
        <v>-2.84</v>
      </c>
      <c r="E45" t="n">
        <v>-0.79</v>
      </c>
      <c r="F45" t="n">
        <v>3.59</v>
      </c>
      <c r="G45" t="n">
        <v>0.747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HYPERLINK("https://www.defined.fi/sol/9ntU2CbctXtP7CksTdDciFjJpYhh61yBQQo1DtUepump?maker=3BL9WU9z77xSR7EU4V1oRd15KibKUAjscHbw1Kp21BUD","https://www.defined.fi/sol/9ntU2CbctXtP7CksTdDciFjJpYhh61yBQQo1DtUepump?maker=3BL9WU9z77xSR7EU4V1oRd15KibKUAjscHbw1Kp21BUD")</f>
        <v/>
      </c>
      <c r="M45">
        <f>HYPERLINK("https://dexscreener.com/solana/9ntU2CbctXtP7CksTdDciFjJpYhh61yBQQo1DtUepump?maker=3BL9WU9z77xSR7EU4V1oRd15KibKUAjscHbw1Kp21BUD","https://dexscreener.com/solana/9ntU2CbctXtP7CksTdDciFjJpYhh61yBQQo1DtUepump?maker=3BL9WU9z77xSR7EU4V1oRd15KibKUAjscHbw1Kp21BUD")</f>
        <v/>
      </c>
    </row>
    <row r="46">
      <c r="A46" t="inlineStr">
        <is>
          <t>4HHeecDRA8rDkxjzyRn3QQwPEkxotZKKENJUFCsspump</t>
        </is>
      </c>
      <c r="B46" t="inlineStr">
        <is>
          <t>KUROMI</t>
        </is>
      </c>
      <c r="C46" t="n">
        <v>15</v>
      </c>
      <c r="D46" t="n">
        <v>1.19</v>
      </c>
      <c r="E46" t="n">
        <v>0.27</v>
      </c>
      <c r="F46" t="n">
        <v>4.44</v>
      </c>
      <c r="G46" t="n">
        <v>5.64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HYPERLINK("https://www.defined.fi/sol/4HHeecDRA8rDkxjzyRn3QQwPEkxotZKKENJUFCsspump?maker=3BL9WU9z77xSR7EU4V1oRd15KibKUAjscHbw1Kp21BUD","https://www.defined.fi/sol/4HHeecDRA8rDkxjzyRn3QQwPEkxotZKKENJUFCsspump?maker=3BL9WU9z77xSR7EU4V1oRd15KibKUAjscHbw1Kp21BUD")</f>
        <v/>
      </c>
      <c r="M46">
        <f>HYPERLINK("https://dexscreener.com/solana/4HHeecDRA8rDkxjzyRn3QQwPEkxotZKKENJUFCsspump?maker=3BL9WU9z77xSR7EU4V1oRd15KibKUAjscHbw1Kp21BUD","https://dexscreener.com/solana/4HHeecDRA8rDkxjzyRn3QQwPEkxotZKKENJUFCsspump?maker=3BL9WU9z77xSR7EU4V1oRd15KibKUAjscHbw1Kp21BUD")</f>
        <v/>
      </c>
    </row>
    <row r="47">
      <c r="A47" t="inlineStr">
        <is>
          <t>C22UQ2dkUe9gykKvdb3p2qD8B7a6wP9zuwr49a2Xpump</t>
        </is>
      </c>
      <c r="B47" t="inlineStr">
        <is>
          <t>Adios</t>
        </is>
      </c>
      <c r="C47" t="n">
        <v>16</v>
      </c>
      <c r="D47" t="n">
        <v>-0.6889999999999999</v>
      </c>
      <c r="E47" t="n">
        <v>-0.16</v>
      </c>
      <c r="F47" t="n">
        <v>4.38</v>
      </c>
      <c r="G47" t="n">
        <v>3.69</v>
      </c>
      <c r="H47" t="n">
        <v>1</v>
      </c>
      <c r="I47" t="n">
        <v>2</v>
      </c>
      <c r="J47" t="n">
        <v>-1</v>
      </c>
      <c r="K47" t="n">
        <v>-1</v>
      </c>
      <c r="L47">
        <f>HYPERLINK("https://www.defined.fi/sol/C22UQ2dkUe9gykKvdb3p2qD8B7a6wP9zuwr49a2Xpump?maker=3BL9WU9z77xSR7EU4V1oRd15KibKUAjscHbw1Kp21BUD","https://www.defined.fi/sol/C22UQ2dkUe9gykKvdb3p2qD8B7a6wP9zuwr49a2Xpump?maker=3BL9WU9z77xSR7EU4V1oRd15KibKUAjscHbw1Kp21BUD")</f>
        <v/>
      </c>
      <c r="M47">
        <f>HYPERLINK("https://dexscreener.com/solana/C22UQ2dkUe9gykKvdb3p2qD8B7a6wP9zuwr49a2Xpump?maker=3BL9WU9z77xSR7EU4V1oRd15KibKUAjscHbw1Kp21BUD","https://dexscreener.com/solana/C22UQ2dkUe9gykKvdb3p2qD8B7a6wP9zuwr49a2Xpump?maker=3BL9WU9z77xSR7EU4V1oRd15KibKUAjscHbw1Kp21BUD")</f>
        <v/>
      </c>
    </row>
    <row r="48">
      <c r="A48" t="inlineStr">
        <is>
          <t>GJRgAWJ56BxvYcaeCQJJhxgxzxfNYBRhPRuY4rY3pump</t>
        </is>
      </c>
      <c r="B48" t="inlineStr">
        <is>
          <t>Sonny</t>
        </is>
      </c>
      <c r="C48" t="n">
        <v>16</v>
      </c>
      <c r="D48" t="n">
        <v>4.86</v>
      </c>
      <c r="E48" t="n">
        <v>1.11</v>
      </c>
      <c r="F48" t="n">
        <v>4.36</v>
      </c>
      <c r="G48" t="n">
        <v>9.220000000000001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HYPERLINK("https://www.defined.fi/sol/GJRgAWJ56BxvYcaeCQJJhxgxzxfNYBRhPRuY4rY3pump?maker=3BL9WU9z77xSR7EU4V1oRd15KibKUAjscHbw1Kp21BUD","https://www.defined.fi/sol/GJRgAWJ56BxvYcaeCQJJhxgxzxfNYBRhPRuY4rY3pump?maker=3BL9WU9z77xSR7EU4V1oRd15KibKUAjscHbw1Kp21BUD")</f>
        <v/>
      </c>
      <c r="M48">
        <f>HYPERLINK("https://dexscreener.com/solana/GJRgAWJ56BxvYcaeCQJJhxgxzxfNYBRhPRuY4rY3pump?maker=3BL9WU9z77xSR7EU4V1oRd15KibKUAjscHbw1Kp21BUD","https://dexscreener.com/solana/GJRgAWJ56BxvYcaeCQJJhxgxzxfNYBRhPRuY4rY3pump?maker=3BL9WU9z77xSR7EU4V1oRd15KibKUAjscHbw1Kp21BUD")</f>
        <v/>
      </c>
    </row>
    <row r="49">
      <c r="A49" t="inlineStr">
        <is>
          <t>BWzZQswJRUh5aHQ5P6txtgC2GwYdmJ58ukwriUFFpump</t>
        </is>
      </c>
      <c r="B49" t="inlineStr">
        <is>
          <t>ZIMOMO</t>
        </is>
      </c>
      <c r="C49" t="n">
        <v>16</v>
      </c>
      <c r="D49" t="n">
        <v>1.92</v>
      </c>
      <c r="E49" t="n">
        <v>0.25</v>
      </c>
      <c r="F49" t="n">
        <v>7.8</v>
      </c>
      <c r="G49" t="n">
        <v>9.710000000000001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HYPERLINK("https://www.defined.fi/sol/BWzZQswJRUh5aHQ5P6txtgC2GwYdmJ58ukwriUFFpump?maker=3BL9WU9z77xSR7EU4V1oRd15KibKUAjscHbw1Kp21BUD","https://www.defined.fi/sol/BWzZQswJRUh5aHQ5P6txtgC2GwYdmJ58ukwriUFFpump?maker=3BL9WU9z77xSR7EU4V1oRd15KibKUAjscHbw1Kp21BUD")</f>
        <v/>
      </c>
      <c r="M49">
        <f>HYPERLINK("https://dexscreener.com/solana/BWzZQswJRUh5aHQ5P6txtgC2GwYdmJ58ukwriUFFpump?maker=3BL9WU9z77xSR7EU4V1oRd15KibKUAjscHbw1Kp21BUD","https://dexscreener.com/solana/BWzZQswJRUh5aHQ5P6txtgC2GwYdmJ58ukwriUFFpump?maker=3BL9WU9z77xSR7EU4V1oRd15KibKUAjscHbw1Kp21BUD")</f>
        <v/>
      </c>
    </row>
    <row r="50">
      <c r="A50" t="inlineStr">
        <is>
          <t>67p68fQBqAeKEt1jEM5bKMLR5mfiDKgEcoDxKfZpump</t>
        </is>
      </c>
      <c r="B50" t="inlineStr">
        <is>
          <t>POCHITA</t>
        </is>
      </c>
      <c r="C50" t="n">
        <v>17</v>
      </c>
      <c r="D50" t="n">
        <v>-9.029999999999999</v>
      </c>
      <c r="E50" t="n">
        <v>-0.23</v>
      </c>
      <c r="F50" t="n">
        <v>34.45</v>
      </c>
      <c r="G50" t="n">
        <v>30.74</v>
      </c>
      <c r="H50" t="n">
        <v>3</v>
      </c>
      <c r="I50" t="n">
        <v>3</v>
      </c>
      <c r="J50" t="n">
        <v>-1</v>
      </c>
      <c r="K50" t="n">
        <v>-1</v>
      </c>
      <c r="L50">
        <f>HYPERLINK("https://www.defined.fi/sol/67p68fQBqAeKEt1jEM5bKMLR5mfiDKgEcoDxKfZpump?maker=3BL9WU9z77xSR7EU4V1oRd15KibKUAjscHbw1Kp21BUD","https://www.defined.fi/sol/67p68fQBqAeKEt1jEM5bKMLR5mfiDKgEcoDxKfZpump?maker=3BL9WU9z77xSR7EU4V1oRd15KibKUAjscHbw1Kp21BUD")</f>
        <v/>
      </c>
      <c r="M50">
        <f>HYPERLINK("https://dexscreener.com/solana/67p68fQBqAeKEt1jEM5bKMLR5mfiDKgEcoDxKfZpump?maker=3BL9WU9z77xSR7EU4V1oRd15KibKUAjscHbw1Kp21BUD","https://dexscreener.com/solana/67p68fQBqAeKEt1jEM5bKMLR5mfiDKgEcoDxKfZpump?maker=3BL9WU9z77xSR7EU4V1oRd15KibKUAjscHbw1Kp21BUD")</f>
        <v/>
      </c>
    </row>
    <row r="51">
      <c r="A51" t="inlineStr">
        <is>
          <t>D2G8xFQ8qPqAJNTRtpwtZ1ZMH69xtytPnpuAmGUGpump</t>
        </is>
      </c>
      <c r="B51" t="inlineStr">
        <is>
          <t>DONG</t>
        </is>
      </c>
      <c r="C51" t="n">
        <v>17</v>
      </c>
      <c r="D51" t="n">
        <v>0</v>
      </c>
      <c r="E51" t="n">
        <v>0</v>
      </c>
      <c r="F51" t="n">
        <v>0</v>
      </c>
      <c r="G51" t="n">
        <v>70.83</v>
      </c>
      <c r="H51" t="n">
        <v>0</v>
      </c>
      <c r="I51" t="n">
        <v>28</v>
      </c>
      <c r="J51" t="n">
        <v>-1</v>
      </c>
      <c r="K51" t="n">
        <v>-1</v>
      </c>
      <c r="L51">
        <f>HYPERLINK("https://www.defined.fi/sol/D2G8xFQ8qPqAJNTRtpwtZ1ZMH69xtytPnpuAmGUGpump?maker=3BL9WU9z77xSR7EU4V1oRd15KibKUAjscHbw1Kp21BUD","https://www.defined.fi/sol/D2G8xFQ8qPqAJNTRtpwtZ1ZMH69xtytPnpuAmGUGpump?maker=3BL9WU9z77xSR7EU4V1oRd15KibKUAjscHbw1Kp21BUD")</f>
        <v/>
      </c>
      <c r="M51">
        <f>HYPERLINK("https://dexscreener.com/solana/D2G8xFQ8qPqAJNTRtpwtZ1ZMH69xtytPnpuAmGUGpump?maker=3BL9WU9z77xSR7EU4V1oRd15KibKUAjscHbw1Kp21BUD","https://dexscreener.com/solana/D2G8xFQ8qPqAJNTRtpwtZ1ZMH69xtytPnpuAmGUGpump?maker=3BL9WU9z77xSR7EU4V1oRd15KibKUAjscHbw1Kp21BUD")</f>
        <v/>
      </c>
    </row>
    <row r="52">
      <c r="A52" t="inlineStr">
        <is>
          <t>FWW6K2GLEqfWDPHLoi3zJDGE2zfi9K8BFwyzmG9Qpump</t>
        </is>
      </c>
      <c r="B52" t="inlineStr">
        <is>
          <t>PANDO</t>
        </is>
      </c>
      <c r="C52" t="n">
        <v>18</v>
      </c>
      <c r="D52" t="n">
        <v>0</v>
      </c>
      <c r="E52" t="n">
        <v>0</v>
      </c>
      <c r="F52" t="n">
        <v>0</v>
      </c>
      <c r="G52" t="n">
        <v>18.91</v>
      </c>
      <c r="H52" t="n">
        <v>0</v>
      </c>
      <c r="I52" t="n">
        <v>8</v>
      </c>
      <c r="J52" t="n">
        <v>-1</v>
      </c>
      <c r="K52" t="n">
        <v>-1</v>
      </c>
      <c r="L52">
        <f>HYPERLINK("https://www.defined.fi/sol/FWW6K2GLEqfWDPHLoi3zJDGE2zfi9K8BFwyzmG9Qpump?maker=3BL9WU9z77xSR7EU4V1oRd15KibKUAjscHbw1Kp21BUD","https://www.defined.fi/sol/FWW6K2GLEqfWDPHLoi3zJDGE2zfi9K8BFwyzmG9Qpump?maker=3BL9WU9z77xSR7EU4V1oRd15KibKUAjscHbw1Kp21BUD")</f>
        <v/>
      </c>
      <c r="M52">
        <f>HYPERLINK("https://dexscreener.com/solana/FWW6K2GLEqfWDPHLoi3zJDGE2zfi9K8BFwyzmG9Qpump?maker=3BL9WU9z77xSR7EU4V1oRd15KibKUAjscHbw1Kp21BUD","https://dexscreener.com/solana/FWW6K2GLEqfWDPHLoi3zJDGE2zfi9K8BFwyzmG9Qpump?maker=3BL9WU9z77xSR7EU4V1oRd15KibKUAjscHbw1Kp21BUD")</f>
        <v/>
      </c>
    </row>
    <row r="53">
      <c r="A53" t="inlineStr">
        <is>
          <t>DjYrvmmY6ojf2f62TckYxBtCCHCJNbr9A4EXFwH3pump</t>
        </is>
      </c>
      <c r="B53" t="inlineStr">
        <is>
          <t>MONA</t>
        </is>
      </c>
      <c r="C53" t="n">
        <v>18</v>
      </c>
      <c r="D53" t="n">
        <v>0</v>
      </c>
      <c r="E53" t="n">
        <v>0</v>
      </c>
      <c r="F53" t="n">
        <v>0</v>
      </c>
      <c r="G53" t="n">
        <v>0.485</v>
      </c>
      <c r="H53" t="n">
        <v>0</v>
      </c>
      <c r="I53" t="n">
        <v>1</v>
      </c>
      <c r="J53" t="n">
        <v>-1</v>
      </c>
      <c r="K53" t="n">
        <v>-1</v>
      </c>
      <c r="L53">
        <f>HYPERLINK("https://www.defined.fi/sol/DjYrvmmY6ojf2f62TckYxBtCCHCJNbr9A4EXFwH3pump?maker=3BL9WU9z77xSR7EU4V1oRd15KibKUAjscHbw1Kp21BUD","https://www.defined.fi/sol/DjYrvmmY6ojf2f62TckYxBtCCHCJNbr9A4EXFwH3pump?maker=3BL9WU9z77xSR7EU4V1oRd15KibKUAjscHbw1Kp21BUD")</f>
        <v/>
      </c>
      <c r="M53">
        <f>HYPERLINK("https://dexscreener.com/solana/DjYrvmmY6ojf2f62TckYxBtCCHCJNbr9A4EXFwH3pump?maker=3BL9WU9z77xSR7EU4V1oRd15KibKUAjscHbw1Kp21BUD","https://dexscreener.com/solana/DjYrvmmY6ojf2f62TckYxBtCCHCJNbr9A4EXFwH3pump?maker=3BL9WU9z77xSR7EU4V1oRd15KibKUAjscHbw1Kp21BUD")</f>
        <v/>
      </c>
    </row>
    <row r="54">
      <c r="A54" t="inlineStr">
        <is>
          <t>GVmFmB4KW8uXRfjiwbh9JcCRCBFtKy5SQ2BFvdoipump</t>
        </is>
      </c>
      <c r="B54" t="inlineStr">
        <is>
          <t>QUANT</t>
        </is>
      </c>
      <c r="C54" t="n">
        <v>18</v>
      </c>
      <c r="D54" t="n">
        <v>0</v>
      </c>
      <c r="E54" t="n">
        <v>0</v>
      </c>
      <c r="F54" t="n">
        <v>0</v>
      </c>
      <c r="G54" t="n">
        <v>3.38</v>
      </c>
      <c r="H54" t="n">
        <v>0</v>
      </c>
      <c r="I54" t="n">
        <v>1</v>
      </c>
      <c r="J54" t="n">
        <v>-1</v>
      </c>
      <c r="K54" t="n">
        <v>-1</v>
      </c>
      <c r="L54">
        <f>HYPERLINK("https://www.defined.fi/sol/GVmFmB4KW8uXRfjiwbh9JcCRCBFtKy5SQ2BFvdoipump?maker=3BL9WU9z77xSR7EU4V1oRd15KibKUAjscHbw1Kp21BUD","https://www.defined.fi/sol/GVmFmB4KW8uXRfjiwbh9JcCRCBFtKy5SQ2BFvdoipump?maker=3BL9WU9z77xSR7EU4V1oRd15KibKUAjscHbw1Kp21BUD")</f>
        <v/>
      </c>
      <c r="M54">
        <f>HYPERLINK("https://dexscreener.com/solana/GVmFmB4KW8uXRfjiwbh9JcCRCBFtKy5SQ2BFvdoipump?maker=3BL9WU9z77xSR7EU4V1oRd15KibKUAjscHbw1Kp21BUD","https://dexscreener.com/solana/GVmFmB4KW8uXRfjiwbh9JcCRCBFtKy5SQ2BFvdoipump?maker=3BL9WU9z77xSR7EU4V1oRd15KibKUAjscHbw1Kp21BUD")</f>
        <v/>
      </c>
    </row>
    <row r="55">
      <c r="A55" t="inlineStr">
        <is>
          <t>4LDT8u5BcVf2acdWJsqz45yaFsXBCsjY79ERLXX6pump</t>
        </is>
      </c>
      <c r="B55" t="inlineStr">
        <is>
          <t>Azizi</t>
        </is>
      </c>
      <c r="C55" t="n">
        <v>19</v>
      </c>
      <c r="D55" t="n">
        <v>0</v>
      </c>
      <c r="E55" t="n">
        <v>0</v>
      </c>
      <c r="F55" t="n">
        <v>0</v>
      </c>
      <c r="G55" t="n">
        <v>6.78</v>
      </c>
      <c r="H55" t="n">
        <v>0</v>
      </c>
      <c r="I55" t="n">
        <v>1</v>
      </c>
      <c r="J55" t="n">
        <v>-1</v>
      </c>
      <c r="K55" t="n">
        <v>-1</v>
      </c>
      <c r="L55">
        <f>HYPERLINK("https://www.defined.fi/sol/4LDT8u5BcVf2acdWJsqz45yaFsXBCsjY79ERLXX6pump?maker=3BL9WU9z77xSR7EU4V1oRd15KibKUAjscHbw1Kp21BUD","https://www.defined.fi/sol/4LDT8u5BcVf2acdWJsqz45yaFsXBCsjY79ERLXX6pump?maker=3BL9WU9z77xSR7EU4V1oRd15KibKUAjscHbw1Kp21BUD")</f>
        <v/>
      </c>
      <c r="M55">
        <f>HYPERLINK("https://dexscreener.com/solana/4LDT8u5BcVf2acdWJsqz45yaFsXBCsjY79ERLXX6pump?maker=3BL9WU9z77xSR7EU4V1oRd15KibKUAjscHbw1Kp21BUD","https://dexscreener.com/solana/4LDT8u5BcVf2acdWJsqz45yaFsXBCsjY79ERLXX6pump?maker=3BL9WU9z77xSR7EU4V1oRd15KibKUAjscHbw1Kp21BUD")</f>
        <v/>
      </c>
    </row>
    <row r="56">
      <c r="A56" t="inlineStr">
        <is>
          <t>DUp2qMMGuACziKeyZRtH9cuKyqtYpqJ24iZg6tVLpump</t>
        </is>
      </c>
      <c r="B56" t="inlineStr">
        <is>
          <t>RDOG</t>
        </is>
      </c>
      <c r="C56" t="n">
        <v>20</v>
      </c>
      <c r="D56" t="n">
        <v>0</v>
      </c>
      <c r="E56" t="n">
        <v>0</v>
      </c>
      <c r="F56" t="n">
        <v>0</v>
      </c>
      <c r="G56" t="n">
        <v>6.52</v>
      </c>
      <c r="H56" t="n">
        <v>0</v>
      </c>
      <c r="I56" t="n">
        <v>2</v>
      </c>
      <c r="J56" t="n">
        <v>-1</v>
      </c>
      <c r="K56" t="n">
        <v>-1</v>
      </c>
      <c r="L56">
        <f>HYPERLINK("https://www.defined.fi/sol/DUp2qMMGuACziKeyZRtH9cuKyqtYpqJ24iZg6tVLpump?maker=3BL9WU9z77xSR7EU4V1oRd15KibKUAjscHbw1Kp21BUD","https://www.defined.fi/sol/DUp2qMMGuACziKeyZRtH9cuKyqtYpqJ24iZg6tVLpump?maker=3BL9WU9z77xSR7EU4V1oRd15KibKUAjscHbw1Kp21BUD")</f>
        <v/>
      </c>
      <c r="M56">
        <f>HYPERLINK("https://dexscreener.com/solana/DUp2qMMGuACziKeyZRtH9cuKyqtYpqJ24iZg6tVLpump?maker=3BL9WU9z77xSR7EU4V1oRd15KibKUAjscHbw1Kp21BUD","https://dexscreener.com/solana/DUp2qMMGuACziKeyZRtH9cuKyqtYpqJ24iZg6tVLpump?maker=3BL9WU9z77xSR7EU4V1oRd15KibKUAjscHbw1Kp21BUD")</f>
        <v/>
      </c>
    </row>
    <row r="57">
      <c r="A57" t="inlineStr">
        <is>
          <t>AiYhnwWiqbdSiEHgAzqrurcdoZx4V21mnuMt5ps2pump</t>
        </is>
      </c>
      <c r="B57" t="inlineStr">
        <is>
          <t>POD</t>
        </is>
      </c>
      <c r="C57" t="n">
        <v>21</v>
      </c>
      <c r="D57" t="n">
        <v>0</v>
      </c>
      <c r="E57" t="n">
        <v>0</v>
      </c>
      <c r="F57" t="n">
        <v>0</v>
      </c>
      <c r="G57" t="n">
        <v>28.75</v>
      </c>
      <c r="H57" t="n">
        <v>0</v>
      </c>
      <c r="I57" t="n">
        <v>4</v>
      </c>
      <c r="J57" t="n">
        <v>-1</v>
      </c>
      <c r="K57" t="n">
        <v>-1</v>
      </c>
      <c r="L57">
        <f>HYPERLINK("https://www.defined.fi/sol/AiYhnwWiqbdSiEHgAzqrurcdoZx4V21mnuMt5ps2pump?maker=3BL9WU9z77xSR7EU4V1oRd15KibKUAjscHbw1Kp21BUD","https://www.defined.fi/sol/AiYhnwWiqbdSiEHgAzqrurcdoZx4V21mnuMt5ps2pump?maker=3BL9WU9z77xSR7EU4V1oRd15KibKUAjscHbw1Kp21BUD")</f>
        <v/>
      </c>
      <c r="M57">
        <f>HYPERLINK("https://dexscreener.com/solana/AiYhnwWiqbdSiEHgAzqrurcdoZx4V21mnuMt5ps2pump?maker=3BL9WU9z77xSR7EU4V1oRd15KibKUAjscHbw1Kp21BUD","https://dexscreener.com/solana/AiYhnwWiqbdSiEHgAzqrurcdoZx4V21mnuMt5ps2pump?maker=3BL9WU9z77xSR7EU4V1oRd15KibKUAjscHbw1Kp21BUD")</f>
        <v/>
      </c>
    </row>
    <row r="58">
      <c r="A58" t="inlineStr">
        <is>
          <t>BUEpY2hK5CZtGaqn8t2HVqzzhakzjSNENumwRVzzpump</t>
        </is>
      </c>
      <c r="B58" t="inlineStr">
        <is>
          <t>NongMoo</t>
        </is>
      </c>
      <c r="C58" t="n">
        <v>21</v>
      </c>
      <c r="D58" t="n">
        <v>0.09</v>
      </c>
      <c r="E58" t="n">
        <v>0.02</v>
      </c>
      <c r="F58" t="n">
        <v>4.95</v>
      </c>
      <c r="G58" t="n">
        <v>5.04</v>
      </c>
      <c r="H58" t="n">
        <v>1</v>
      </c>
      <c r="I58" t="n">
        <v>6</v>
      </c>
      <c r="J58" t="n">
        <v>-1</v>
      </c>
      <c r="K58" t="n">
        <v>-1</v>
      </c>
      <c r="L58">
        <f>HYPERLINK("https://www.defined.fi/sol/BUEpY2hK5CZtGaqn8t2HVqzzhakzjSNENumwRVzzpump?maker=3BL9WU9z77xSR7EU4V1oRd15KibKUAjscHbw1Kp21BUD","https://www.defined.fi/sol/BUEpY2hK5CZtGaqn8t2HVqzzhakzjSNENumwRVzzpump?maker=3BL9WU9z77xSR7EU4V1oRd15KibKUAjscHbw1Kp21BUD")</f>
        <v/>
      </c>
      <c r="M58">
        <f>HYPERLINK("https://dexscreener.com/solana/BUEpY2hK5CZtGaqn8t2HVqzzhakzjSNENumwRVzzpump?maker=3BL9WU9z77xSR7EU4V1oRd15KibKUAjscHbw1Kp21BUD","https://dexscreener.com/solana/BUEpY2hK5CZtGaqn8t2HVqzzhakzjSNENumwRVzzpump?maker=3BL9WU9z77xSR7EU4V1oRd15KibKUAjscHbw1Kp21BUD")</f>
        <v/>
      </c>
    </row>
    <row r="59">
      <c r="A59" t="inlineStr">
        <is>
          <t>6GHmoCmqEk2AG2GyoeviV4P1G82rHbUCQ4vgZU7ppump</t>
        </is>
      </c>
      <c r="B59" t="inlineStr">
        <is>
          <t>Aubergine</t>
        </is>
      </c>
      <c r="C59" t="n">
        <v>21</v>
      </c>
      <c r="D59" t="n">
        <v>1.52</v>
      </c>
      <c r="E59" t="n">
        <v>0.31</v>
      </c>
      <c r="F59" t="n">
        <v>4.93</v>
      </c>
      <c r="G59" t="n">
        <v>6.45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HYPERLINK("https://www.defined.fi/sol/6GHmoCmqEk2AG2GyoeviV4P1G82rHbUCQ4vgZU7ppump?maker=3BL9WU9z77xSR7EU4V1oRd15KibKUAjscHbw1Kp21BUD","https://www.defined.fi/sol/6GHmoCmqEk2AG2GyoeviV4P1G82rHbUCQ4vgZU7ppump?maker=3BL9WU9z77xSR7EU4V1oRd15KibKUAjscHbw1Kp21BUD")</f>
        <v/>
      </c>
      <c r="M59">
        <f>HYPERLINK("https://dexscreener.com/solana/6GHmoCmqEk2AG2GyoeviV4P1G82rHbUCQ4vgZU7ppump?maker=3BL9WU9z77xSR7EU4V1oRd15KibKUAjscHbw1Kp21BUD","https://dexscreener.com/solana/6GHmoCmqEk2AG2GyoeviV4P1G82rHbUCQ4vgZU7ppump?maker=3BL9WU9z77xSR7EU4V1oRd15KibKUAjscHbw1Kp21BUD")</f>
        <v/>
      </c>
    </row>
    <row r="60">
      <c r="A60" t="inlineStr">
        <is>
          <t>984eapKMN6BNNiX3Nmndv5AUi8iGSuw86RE75SSZpump</t>
        </is>
      </c>
      <c r="B60" t="inlineStr">
        <is>
          <t>unknown_984e</t>
        </is>
      </c>
      <c r="C60" t="n">
        <v>22</v>
      </c>
      <c r="D60" t="n">
        <v>0.338</v>
      </c>
      <c r="E60" t="n">
        <v>-1</v>
      </c>
      <c r="F60" t="n">
        <v>2.01</v>
      </c>
      <c r="G60" t="n">
        <v>2.35</v>
      </c>
      <c r="H60" t="n">
        <v>1</v>
      </c>
      <c r="I60" t="n">
        <v>2</v>
      </c>
      <c r="J60" t="n">
        <v>-1</v>
      </c>
      <c r="K60" t="n">
        <v>-1</v>
      </c>
      <c r="L60">
        <f>HYPERLINK("https://www.defined.fi/sol/984eapKMN6BNNiX3Nmndv5AUi8iGSuw86RE75SSZpump?maker=3BL9WU9z77xSR7EU4V1oRd15KibKUAjscHbw1Kp21BUD","https://www.defined.fi/sol/984eapKMN6BNNiX3Nmndv5AUi8iGSuw86RE75SSZpump?maker=3BL9WU9z77xSR7EU4V1oRd15KibKUAjscHbw1Kp21BUD")</f>
        <v/>
      </c>
      <c r="M60">
        <f>HYPERLINK("https://dexscreener.com/solana/984eapKMN6BNNiX3Nmndv5AUi8iGSuw86RE75SSZpump?maker=3BL9WU9z77xSR7EU4V1oRd15KibKUAjscHbw1Kp21BUD","https://dexscreener.com/solana/984eapKMN6BNNiX3Nmndv5AUi8iGSuw86RE75SSZpump?maker=3BL9WU9z77xSR7EU4V1oRd15KibKUAjscHbw1Kp21BUD")</f>
        <v/>
      </c>
    </row>
    <row r="61">
      <c r="A61" t="inlineStr">
        <is>
          <t>GcmSxp8u7SVwH9UVDbcuR9T4jD5S8xrY81Qs8BYYpump</t>
        </is>
      </c>
      <c r="B61" t="inlineStr">
        <is>
          <t>Hamlet</t>
        </is>
      </c>
      <c r="C61" t="n">
        <v>22</v>
      </c>
      <c r="D61" t="n">
        <v>-16.55</v>
      </c>
      <c r="E61" t="n">
        <v>-0.37</v>
      </c>
      <c r="F61" t="n">
        <v>44.98</v>
      </c>
      <c r="G61" t="n">
        <v>28.43</v>
      </c>
      <c r="H61" t="n">
        <v>3</v>
      </c>
      <c r="I61" t="n">
        <v>5</v>
      </c>
      <c r="J61" t="n">
        <v>-1</v>
      </c>
      <c r="K61" t="n">
        <v>-1</v>
      </c>
      <c r="L61">
        <f>HYPERLINK("https://www.defined.fi/sol/GcmSxp8u7SVwH9UVDbcuR9T4jD5S8xrY81Qs8BYYpump?maker=3BL9WU9z77xSR7EU4V1oRd15KibKUAjscHbw1Kp21BUD","https://www.defined.fi/sol/GcmSxp8u7SVwH9UVDbcuR9T4jD5S8xrY81Qs8BYYpump?maker=3BL9WU9z77xSR7EU4V1oRd15KibKUAjscHbw1Kp21BUD")</f>
        <v/>
      </c>
      <c r="M61">
        <f>HYPERLINK("https://dexscreener.com/solana/GcmSxp8u7SVwH9UVDbcuR9T4jD5S8xrY81Qs8BYYpump?maker=3BL9WU9z77xSR7EU4V1oRd15KibKUAjscHbw1Kp21BUD","https://dexscreener.com/solana/GcmSxp8u7SVwH9UVDbcuR9T4jD5S8xrY81Qs8BYYpump?maker=3BL9WU9z77xSR7EU4V1oRd15KibKUAjscHbw1Kp21BUD")</f>
        <v/>
      </c>
    </row>
    <row r="62">
      <c r="A62" t="inlineStr">
        <is>
          <t>2RUx72eNjTTDZaa5N6oBk88QUbP1npERG3ChosEApump</t>
        </is>
      </c>
      <c r="B62" t="inlineStr">
        <is>
          <t>ozark</t>
        </is>
      </c>
      <c r="C62" t="n">
        <v>22</v>
      </c>
      <c r="D62" t="n">
        <v>11.55</v>
      </c>
      <c r="E62" t="n">
        <v>2.35</v>
      </c>
      <c r="F62" t="n">
        <v>4.91</v>
      </c>
      <c r="G62" t="n">
        <v>16.46</v>
      </c>
      <c r="H62" t="n">
        <v>1</v>
      </c>
      <c r="I62" t="n">
        <v>16</v>
      </c>
      <c r="J62" t="n">
        <v>-1</v>
      </c>
      <c r="K62" t="n">
        <v>-1</v>
      </c>
      <c r="L62">
        <f>HYPERLINK("https://www.defined.fi/sol/2RUx72eNjTTDZaa5N6oBk88QUbP1npERG3ChosEApump?maker=3BL9WU9z77xSR7EU4V1oRd15KibKUAjscHbw1Kp21BUD","https://www.defined.fi/sol/2RUx72eNjTTDZaa5N6oBk88QUbP1npERG3ChosEApump?maker=3BL9WU9z77xSR7EU4V1oRd15KibKUAjscHbw1Kp21BUD")</f>
        <v/>
      </c>
      <c r="M62">
        <f>HYPERLINK("https://dexscreener.com/solana/2RUx72eNjTTDZaa5N6oBk88QUbP1npERG3ChosEApump?maker=3BL9WU9z77xSR7EU4V1oRd15KibKUAjscHbw1Kp21BUD","https://dexscreener.com/solana/2RUx72eNjTTDZaa5N6oBk88QUbP1npERG3ChosEApump?maker=3BL9WU9z77xSR7EU4V1oRd15KibKUAjscHbw1Kp21BUD")</f>
        <v/>
      </c>
    </row>
    <row r="63">
      <c r="A63" t="inlineStr">
        <is>
          <t>8V4RtPRHdAjuSE5cPijYoAnTEUk3NHJp3RoxCCqppump</t>
        </is>
      </c>
      <c r="B63" t="inlineStr">
        <is>
          <t>Zina</t>
        </is>
      </c>
      <c r="C63" t="n">
        <v>23</v>
      </c>
      <c r="D63" t="n">
        <v>2.92</v>
      </c>
      <c r="E63" t="n">
        <v>0.15</v>
      </c>
      <c r="F63" t="n">
        <v>19.61</v>
      </c>
      <c r="G63" t="n">
        <v>22.53</v>
      </c>
      <c r="H63" t="n">
        <v>1</v>
      </c>
      <c r="I63" t="n">
        <v>4</v>
      </c>
      <c r="J63" t="n">
        <v>-1</v>
      </c>
      <c r="K63" t="n">
        <v>-1</v>
      </c>
      <c r="L63">
        <f>HYPERLINK("https://www.defined.fi/sol/8V4RtPRHdAjuSE5cPijYoAnTEUk3NHJp3RoxCCqppump?maker=3BL9WU9z77xSR7EU4V1oRd15KibKUAjscHbw1Kp21BUD","https://www.defined.fi/sol/8V4RtPRHdAjuSE5cPijYoAnTEUk3NHJp3RoxCCqppump?maker=3BL9WU9z77xSR7EU4V1oRd15KibKUAjscHbw1Kp21BUD")</f>
        <v/>
      </c>
      <c r="M63">
        <f>HYPERLINK("https://dexscreener.com/solana/8V4RtPRHdAjuSE5cPijYoAnTEUk3NHJp3RoxCCqppump?maker=3BL9WU9z77xSR7EU4V1oRd15KibKUAjscHbw1Kp21BUD","https://dexscreener.com/solana/8V4RtPRHdAjuSE5cPijYoAnTEUk3NHJp3RoxCCqppump?maker=3BL9WU9z77xSR7EU4V1oRd15KibKUAjscHbw1Kp21BUD")</f>
        <v/>
      </c>
    </row>
    <row r="64">
      <c r="A64" t="inlineStr">
        <is>
          <t>BfLgztQUXLG4eUeSXRW3UgDxWXsUC2fBwo7R1t4Zpump</t>
        </is>
      </c>
      <c r="B64" t="inlineStr">
        <is>
          <t>BonBon</t>
        </is>
      </c>
      <c r="C64" t="n">
        <v>23</v>
      </c>
      <c r="D64" t="n">
        <v>46.81</v>
      </c>
      <c r="E64" t="n">
        <v>4.81</v>
      </c>
      <c r="F64" t="n">
        <v>9.74</v>
      </c>
      <c r="G64" t="n">
        <v>56.54</v>
      </c>
      <c r="H64" t="n">
        <v>2</v>
      </c>
      <c r="I64" t="n">
        <v>23</v>
      </c>
      <c r="J64" t="n">
        <v>-1</v>
      </c>
      <c r="K64" t="n">
        <v>-1</v>
      </c>
      <c r="L64">
        <f>HYPERLINK("https://www.defined.fi/sol/BfLgztQUXLG4eUeSXRW3UgDxWXsUC2fBwo7R1t4Zpump?maker=3BL9WU9z77xSR7EU4V1oRd15KibKUAjscHbw1Kp21BUD","https://www.defined.fi/sol/BfLgztQUXLG4eUeSXRW3UgDxWXsUC2fBwo7R1t4Zpump?maker=3BL9WU9z77xSR7EU4V1oRd15KibKUAjscHbw1Kp21BUD")</f>
        <v/>
      </c>
      <c r="M64">
        <f>HYPERLINK("https://dexscreener.com/solana/BfLgztQUXLG4eUeSXRW3UgDxWXsUC2fBwo7R1t4Zpump?maker=3BL9WU9z77xSR7EU4V1oRd15KibKUAjscHbw1Kp21BUD","https://dexscreener.com/solana/BfLgztQUXLG4eUeSXRW3UgDxWXsUC2fBwo7R1t4Zpump?maker=3BL9WU9z77xSR7EU4V1oRd15KibKUAjscHbw1Kp21BUD")</f>
        <v/>
      </c>
    </row>
    <row r="65">
      <c r="A65" t="inlineStr">
        <is>
          <t>8Sk2EJ9oo25b7Mmf4qd5gJw6z3738AXvAbkuSSpQpump</t>
        </is>
      </c>
      <c r="B65" t="inlineStr">
        <is>
          <t>WAWA</t>
        </is>
      </c>
      <c r="C65" t="n">
        <v>23</v>
      </c>
      <c r="D65" t="n">
        <v>5.37</v>
      </c>
      <c r="E65" t="n">
        <v>0.22</v>
      </c>
      <c r="F65" t="n">
        <v>24.28</v>
      </c>
      <c r="G65" t="n">
        <v>29.65</v>
      </c>
      <c r="H65" t="n">
        <v>2</v>
      </c>
      <c r="I65" t="n">
        <v>1</v>
      </c>
      <c r="J65" t="n">
        <v>-1</v>
      </c>
      <c r="K65" t="n">
        <v>-1</v>
      </c>
      <c r="L65">
        <f>HYPERLINK("https://www.defined.fi/sol/8Sk2EJ9oo25b7Mmf4qd5gJw6z3738AXvAbkuSSpQpump?maker=3BL9WU9z77xSR7EU4V1oRd15KibKUAjscHbw1Kp21BUD","https://www.defined.fi/sol/8Sk2EJ9oo25b7Mmf4qd5gJw6z3738AXvAbkuSSpQpump?maker=3BL9WU9z77xSR7EU4V1oRd15KibKUAjscHbw1Kp21BUD")</f>
        <v/>
      </c>
      <c r="M65">
        <f>HYPERLINK("https://dexscreener.com/solana/8Sk2EJ9oo25b7Mmf4qd5gJw6z3738AXvAbkuSSpQpump?maker=3BL9WU9z77xSR7EU4V1oRd15KibKUAjscHbw1Kp21BUD","https://dexscreener.com/solana/8Sk2EJ9oo25b7Mmf4qd5gJw6z3738AXvAbkuSSpQpump?maker=3BL9WU9z77xSR7EU4V1oRd15KibKUAjscHbw1Kp21BUD")</f>
        <v/>
      </c>
    </row>
    <row r="66">
      <c r="A66" t="inlineStr">
        <is>
          <t>34a8ALsPmbWxp7D3bQ6erERrCLz1ahr6u6o66Udmpump</t>
        </is>
      </c>
      <c r="B66" t="inlineStr">
        <is>
          <t>PESTO</t>
        </is>
      </c>
      <c r="C66" t="n">
        <v>24</v>
      </c>
      <c r="D66" t="n">
        <v>0.026</v>
      </c>
      <c r="E66" t="n">
        <v>0.14</v>
      </c>
      <c r="F66" t="n">
        <v>0.189</v>
      </c>
      <c r="G66" t="n">
        <v>7.26</v>
      </c>
      <c r="H66" t="n">
        <v>1</v>
      </c>
      <c r="I66" t="n">
        <v>4</v>
      </c>
      <c r="J66" t="n">
        <v>-1</v>
      </c>
      <c r="K66" t="n">
        <v>-1</v>
      </c>
      <c r="L66">
        <f>HYPERLINK("https://www.defined.fi/sol/34a8ALsPmbWxp7D3bQ6erERrCLz1ahr6u6o66Udmpump?maker=3BL9WU9z77xSR7EU4V1oRd15KibKUAjscHbw1Kp21BUD","https://www.defined.fi/sol/34a8ALsPmbWxp7D3bQ6erERrCLz1ahr6u6o66Udmpump?maker=3BL9WU9z77xSR7EU4V1oRd15KibKUAjscHbw1Kp21BUD")</f>
        <v/>
      </c>
      <c r="M66">
        <f>HYPERLINK("https://dexscreener.com/solana/34a8ALsPmbWxp7D3bQ6erERrCLz1ahr6u6o66Udmpump?maker=3BL9WU9z77xSR7EU4V1oRd15KibKUAjscHbw1Kp21BUD","https://dexscreener.com/solana/34a8ALsPmbWxp7D3bQ6erERrCLz1ahr6u6o66Udmpump?maker=3BL9WU9z77xSR7EU4V1oRd15KibKUAjscHbw1Kp21BUD")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2024-10-20T15:37:42Z</dcterms:created>
  <dcterms:modified xsi:type="dcterms:W3CDTF">2024-10-20T15:37:42Z</dcterms:modified>
</cp:coreProperties>
</file>