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82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FJLuoZnmuHaqBoeTi6xAgDgTctTrPFV2snf2gCuBpump</t>
        </is>
      </c>
      <c r="B2" t="inlineStr">
        <is>
          <t>Idea</t>
        </is>
      </c>
      <c r="C2" t="n">
        <v>0</v>
      </c>
      <c r="D2" t="n">
        <v>-0.028</v>
      </c>
      <c r="E2" t="n">
        <v>-1</v>
      </c>
      <c r="F2" t="n">
        <v>0.297</v>
      </c>
      <c r="G2" t="n">
        <v>0.269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HYPERLINK("https://www.defined.fi/sol/FJLuoZnmuHaqBoeTi6xAgDgTctTrPFV2snf2gCuBpump?maker=2TPnBYwEJztSMLUpfxd2tiiU62dc6NMJcenqfWejzmNH","https://www.defined.fi/sol/FJLuoZnmuHaqBoeTi6xAgDgTctTrPFV2snf2gCuBpump?maker=2TPnBYwEJztSMLUpfxd2tiiU62dc6NMJcenqfWejzmNH")</f>
        <v/>
      </c>
      <c r="M2">
        <f>HYPERLINK("https://dexscreener.com/solana/FJLuoZnmuHaqBoeTi6xAgDgTctTrPFV2snf2gCuBpump?maker=2TPnBYwEJztSMLUpfxd2tiiU62dc6NMJcenqfWejzmNH","https://dexscreener.com/solana/FJLuoZnmuHaqBoeTi6xAgDgTctTrPFV2snf2gCuBpump?maker=2TPnBYwEJztSMLUpfxd2tiiU62dc6NMJcenqfWejzmNH")</f>
        <v/>
      </c>
    </row>
    <row r="3">
      <c r="A3" t="inlineStr">
        <is>
          <t>DhqViYG2T1N3B4xziTx22aPW4rwGKkvpcF5shrD8pump</t>
        </is>
      </c>
      <c r="B3" t="inlineStr">
        <is>
          <t>AOE</t>
        </is>
      </c>
      <c r="C3" t="n">
        <v>0</v>
      </c>
      <c r="D3" t="n">
        <v>0.115</v>
      </c>
      <c r="E3" t="n">
        <v>0.16</v>
      </c>
      <c r="F3" t="n">
        <v>0.7</v>
      </c>
      <c r="G3" t="n">
        <v>0</v>
      </c>
      <c r="H3" t="n">
        <v>1</v>
      </c>
      <c r="I3" t="n">
        <v>0</v>
      </c>
      <c r="J3" t="n">
        <v>-1</v>
      </c>
      <c r="K3" t="n">
        <v>-1</v>
      </c>
      <c r="L3">
        <f>HYPERLINK("https://www.defined.fi/sol/DhqViYG2T1N3B4xziTx22aPW4rwGKkvpcF5shrD8pump?maker=2TPnBYwEJztSMLUpfxd2tiiU62dc6NMJcenqfWejzmNH","https://www.defined.fi/sol/DhqViYG2T1N3B4xziTx22aPW4rwGKkvpcF5shrD8pump?maker=2TPnBYwEJztSMLUpfxd2tiiU62dc6NMJcenqfWejzmNH")</f>
        <v/>
      </c>
      <c r="M3">
        <f>HYPERLINK("https://dexscreener.com/solana/DhqViYG2T1N3B4xziTx22aPW4rwGKkvpcF5shrD8pump?maker=2TPnBYwEJztSMLUpfxd2tiiU62dc6NMJcenqfWejzmNH","https://dexscreener.com/solana/DhqViYG2T1N3B4xziTx22aPW4rwGKkvpcF5shrD8pump?maker=2TPnBYwEJztSMLUpfxd2tiiU62dc6NMJcenqfWejzmNH")</f>
        <v/>
      </c>
    </row>
    <row r="4">
      <c r="A4" t="inlineStr">
        <is>
          <t>3oR4sG9Ka8S5ighG35KaD6tcyZDiR98Qk5wnD35Fpump</t>
        </is>
      </c>
      <c r="B4" t="inlineStr">
        <is>
          <t>Oliver</t>
        </is>
      </c>
      <c r="C4" t="n">
        <v>0</v>
      </c>
      <c r="D4" t="n">
        <v>-0.039</v>
      </c>
      <c r="E4" t="n">
        <v>-0.08</v>
      </c>
      <c r="F4" t="n">
        <v>0.504</v>
      </c>
      <c r="G4" t="n">
        <v>0.465</v>
      </c>
      <c r="H4" t="n">
        <v>1</v>
      </c>
      <c r="I4" t="n">
        <v>1</v>
      </c>
      <c r="J4" t="n">
        <v>-1</v>
      </c>
      <c r="K4" t="n">
        <v>-1</v>
      </c>
      <c r="L4">
        <f>HYPERLINK("https://www.defined.fi/sol/3oR4sG9Ka8S5ighG35KaD6tcyZDiR98Qk5wnD35Fpump?maker=2TPnBYwEJztSMLUpfxd2tiiU62dc6NMJcenqfWejzmNH","https://www.defined.fi/sol/3oR4sG9Ka8S5ighG35KaD6tcyZDiR98Qk5wnD35Fpump?maker=2TPnBYwEJztSMLUpfxd2tiiU62dc6NMJcenqfWejzmNH")</f>
        <v/>
      </c>
      <c r="M4">
        <f>HYPERLINK("https://dexscreener.com/solana/3oR4sG9Ka8S5ighG35KaD6tcyZDiR98Qk5wnD35Fpump?maker=2TPnBYwEJztSMLUpfxd2tiiU62dc6NMJcenqfWejzmNH","https://dexscreener.com/solana/3oR4sG9Ka8S5ighG35KaD6tcyZDiR98Qk5wnD35Fpump?maker=2TPnBYwEJztSMLUpfxd2tiiU62dc6NMJcenqfWejzmNH")</f>
        <v/>
      </c>
    </row>
    <row r="5">
      <c r="A5" t="inlineStr">
        <is>
          <t>2tBPEZp3uChtKvdKhWgaA8AsqK3J6Mvt8w7XQo39pump</t>
        </is>
      </c>
      <c r="B5" t="inlineStr">
        <is>
          <t>maxy</t>
        </is>
      </c>
      <c r="C5" t="n">
        <v>0</v>
      </c>
      <c r="D5" t="n">
        <v>1.14</v>
      </c>
      <c r="E5" t="n">
        <v>2.28</v>
      </c>
      <c r="F5" t="n">
        <v>0.502</v>
      </c>
      <c r="G5" t="n">
        <v>1.65</v>
      </c>
      <c r="H5" t="n">
        <v>1</v>
      </c>
      <c r="I5" t="n">
        <v>2</v>
      </c>
      <c r="J5" t="n">
        <v>-1</v>
      </c>
      <c r="K5" t="n">
        <v>-1</v>
      </c>
      <c r="L5">
        <f>HYPERLINK("https://www.defined.fi/sol/2tBPEZp3uChtKvdKhWgaA8AsqK3J6Mvt8w7XQo39pump?maker=2TPnBYwEJztSMLUpfxd2tiiU62dc6NMJcenqfWejzmNH","https://www.defined.fi/sol/2tBPEZp3uChtKvdKhWgaA8AsqK3J6Mvt8w7XQo39pump?maker=2TPnBYwEJztSMLUpfxd2tiiU62dc6NMJcenqfWejzmNH")</f>
        <v/>
      </c>
      <c r="M5">
        <f>HYPERLINK("https://dexscreener.com/solana/2tBPEZp3uChtKvdKhWgaA8AsqK3J6Mvt8w7XQo39pump?maker=2TPnBYwEJztSMLUpfxd2tiiU62dc6NMJcenqfWejzmNH","https://dexscreener.com/solana/2tBPEZp3uChtKvdKhWgaA8AsqK3J6Mvt8w7XQo39pump?maker=2TPnBYwEJztSMLUpfxd2tiiU62dc6NMJcenqfWejzmNH")</f>
        <v/>
      </c>
    </row>
    <row r="6">
      <c r="A6" t="inlineStr">
        <is>
          <t>f4NMCNnGR7qiCxDfGgFoXp6B4JFTHsHVn7eDYJ9pump</t>
        </is>
      </c>
      <c r="B6" t="inlineStr">
        <is>
          <t>CYBERIA</t>
        </is>
      </c>
      <c r="C6" t="n">
        <v>0</v>
      </c>
      <c r="D6" t="n">
        <v>-0.001</v>
      </c>
      <c r="E6" t="n">
        <v>-0</v>
      </c>
      <c r="F6" t="n">
        <v>0.501</v>
      </c>
      <c r="G6" t="n">
        <v>0.499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HYPERLINK("https://www.defined.fi/sol/f4NMCNnGR7qiCxDfGgFoXp6B4JFTHsHVn7eDYJ9pump?maker=2TPnBYwEJztSMLUpfxd2tiiU62dc6NMJcenqfWejzmNH","https://www.defined.fi/sol/f4NMCNnGR7qiCxDfGgFoXp6B4JFTHsHVn7eDYJ9pump?maker=2TPnBYwEJztSMLUpfxd2tiiU62dc6NMJcenqfWejzmNH")</f>
        <v/>
      </c>
      <c r="M6">
        <f>HYPERLINK("https://dexscreener.com/solana/f4NMCNnGR7qiCxDfGgFoXp6B4JFTHsHVn7eDYJ9pump?maker=2TPnBYwEJztSMLUpfxd2tiiU62dc6NMJcenqfWejzmNH","https://dexscreener.com/solana/f4NMCNnGR7qiCxDfGgFoXp6B4JFTHsHVn7eDYJ9pump?maker=2TPnBYwEJztSMLUpfxd2tiiU62dc6NMJcenqfWejzmNH")</f>
        <v/>
      </c>
    </row>
    <row r="7">
      <c r="A7" t="inlineStr">
        <is>
          <t>FLcKVSRHV78eGvVqqLoVWBc8Jc2JWA38mkspLj6Rpump</t>
        </is>
      </c>
      <c r="B7" t="inlineStr">
        <is>
          <t>Ponzai</t>
        </is>
      </c>
      <c r="C7" t="n">
        <v>0</v>
      </c>
      <c r="D7" t="n">
        <v>-0.06</v>
      </c>
      <c r="E7" t="n">
        <v>-1</v>
      </c>
      <c r="F7" t="n">
        <v>0.198</v>
      </c>
      <c r="G7" t="n">
        <v>0.139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HYPERLINK("https://www.defined.fi/sol/FLcKVSRHV78eGvVqqLoVWBc8Jc2JWA38mkspLj6Rpump?maker=2TPnBYwEJztSMLUpfxd2tiiU62dc6NMJcenqfWejzmNH","https://www.defined.fi/sol/FLcKVSRHV78eGvVqqLoVWBc8Jc2JWA38mkspLj6Rpump?maker=2TPnBYwEJztSMLUpfxd2tiiU62dc6NMJcenqfWejzmNH")</f>
        <v/>
      </c>
      <c r="M7">
        <f>HYPERLINK("https://dexscreener.com/solana/FLcKVSRHV78eGvVqqLoVWBc8Jc2JWA38mkspLj6Rpump?maker=2TPnBYwEJztSMLUpfxd2tiiU62dc6NMJcenqfWejzmNH","https://dexscreener.com/solana/FLcKVSRHV78eGvVqqLoVWBc8Jc2JWA38mkspLj6Rpump?maker=2TPnBYwEJztSMLUpfxd2tiiU62dc6NMJcenqfWejzmNH")</f>
        <v/>
      </c>
    </row>
    <row r="8">
      <c r="A8" t="inlineStr">
        <is>
          <t>J8ZWVmQTqHWTwoJEbG4UMYr6tDx3dRuhQBGUZcQXpump</t>
        </is>
      </c>
      <c r="B8" t="inlineStr">
        <is>
          <t>VENTURA</t>
        </is>
      </c>
      <c r="C8" t="n">
        <v>0</v>
      </c>
      <c r="D8" t="n">
        <v>-0.001</v>
      </c>
      <c r="E8" t="n">
        <v>-0</v>
      </c>
      <c r="F8" t="n">
        <v>0.298</v>
      </c>
      <c r="G8" t="n">
        <v>0</v>
      </c>
      <c r="H8" t="n">
        <v>1</v>
      </c>
      <c r="I8" t="n">
        <v>0</v>
      </c>
      <c r="J8" t="n">
        <v>-1</v>
      </c>
      <c r="K8" t="n">
        <v>-1</v>
      </c>
      <c r="L8">
        <f>HYPERLINK("https://www.defined.fi/sol/J8ZWVmQTqHWTwoJEbG4UMYr6tDx3dRuhQBGUZcQXpump?maker=2TPnBYwEJztSMLUpfxd2tiiU62dc6NMJcenqfWejzmNH","https://www.defined.fi/sol/J8ZWVmQTqHWTwoJEbG4UMYr6tDx3dRuhQBGUZcQXpump?maker=2TPnBYwEJztSMLUpfxd2tiiU62dc6NMJcenqfWejzmNH")</f>
        <v/>
      </c>
      <c r="M8">
        <f>HYPERLINK("https://dexscreener.com/solana/J8ZWVmQTqHWTwoJEbG4UMYr6tDx3dRuhQBGUZcQXpump?maker=2TPnBYwEJztSMLUpfxd2tiiU62dc6NMJcenqfWejzmNH","https://dexscreener.com/solana/J8ZWVmQTqHWTwoJEbG4UMYr6tDx3dRuhQBGUZcQXpump?maker=2TPnBYwEJztSMLUpfxd2tiiU62dc6NMJcenqfWejzmNH")</f>
        <v/>
      </c>
    </row>
    <row r="9">
      <c r="A9" t="inlineStr">
        <is>
          <t>8mgydxvQXFnG45SVFhEhojUGX5h2wxxWzhQNdq9Ppump</t>
        </is>
      </c>
      <c r="B9" t="inlineStr">
        <is>
          <t>Toothy</t>
        </is>
      </c>
      <c r="C9" t="n">
        <v>0</v>
      </c>
      <c r="D9" t="n">
        <v>0.631</v>
      </c>
      <c r="E9" t="n">
        <v>0.63</v>
      </c>
      <c r="F9" t="n">
        <v>1</v>
      </c>
      <c r="G9" t="n">
        <v>0</v>
      </c>
      <c r="H9" t="n">
        <v>1</v>
      </c>
      <c r="I9" t="n">
        <v>0</v>
      </c>
      <c r="J9" t="n">
        <v>-1</v>
      </c>
      <c r="K9" t="n">
        <v>-1</v>
      </c>
      <c r="L9">
        <f>HYPERLINK("https://www.defined.fi/sol/8mgydxvQXFnG45SVFhEhojUGX5h2wxxWzhQNdq9Ppump?maker=2TPnBYwEJztSMLUpfxd2tiiU62dc6NMJcenqfWejzmNH","https://www.defined.fi/sol/8mgydxvQXFnG45SVFhEhojUGX5h2wxxWzhQNdq9Ppump?maker=2TPnBYwEJztSMLUpfxd2tiiU62dc6NMJcenqfWejzmNH")</f>
        <v/>
      </c>
      <c r="M9">
        <f>HYPERLINK("https://dexscreener.com/solana/8mgydxvQXFnG45SVFhEhojUGX5h2wxxWzhQNdq9Ppump?maker=2TPnBYwEJztSMLUpfxd2tiiU62dc6NMJcenqfWejzmNH","https://dexscreener.com/solana/8mgydxvQXFnG45SVFhEhojUGX5h2wxxWzhQNdq9Ppump?maker=2TPnBYwEJztSMLUpfxd2tiiU62dc6NMJcenqfWejzmNH")</f>
        <v/>
      </c>
    </row>
    <row r="10">
      <c r="A10" t="inlineStr">
        <is>
          <t>BrN9aQu6XAk36aRMsZMVjkFsmSBhXoFvathsbBiYpump</t>
        </is>
      </c>
      <c r="B10" t="inlineStr">
        <is>
          <t>Luddites</t>
        </is>
      </c>
      <c r="C10" t="n">
        <v>0</v>
      </c>
      <c r="D10" t="n">
        <v>0.097</v>
      </c>
      <c r="E10" t="n">
        <v>0.19</v>
      </c>
      <c r="F10" t="n">
        <v>0.501</v>
      </c>
      <c r="G10" t="n">
        <v>0</v>
      </c>
      <c r="H10" t="n">
        <v>1</v>
      </c>
      <c r="I10" t="n">
        <v>0</v>
      </c>
      <c r="J10" t="n">
        <v>-1</v>
      </c>
      <c r="K10" t="n">
        <v>-1</v>
      </c>
      <c r="L10">
        <f>HYPERLINK("https://www.defined.fi/sol/BrN9aQu6XAk36aRMsZMVjkFsmSBhXoFvathsbBiYpump?maker=2TPnBYwEJztSMLUpfxd2tiiU62dc6NMJcenqfWejzmNH","https://www.defined.fi/sol/BrN9aQu6XAk36aRMsZMVjkFsmSBhXoFvathsbBiYpump?maker=2TPnBYwEJztSMLUpfxd2tiiU62dc6NMJcenqfWejzmNH")</f>
        <v/>
      </c>
      <c r="M10">
        <f>HYPERLINK("https://dexscreener.com/solana/BrN9aQu6XAk36aRMsZMVjkFsmSBhXoFvathsbBiYpump?maker=2TPnBYwEJztSMLUpfxd2tiiU62dc6NMJcenqfWejzmNH","https://dexscreener.com/solana/BrN9aQu6XAk36aRMsZMVjkFsmSBhXoFvathsbBiYpump?maker=2TPnBYwEJztSMLUpfxd2tiiU62dc6NMJcenqfWejzmNH")</f>
        <v/>
      </c>
    </row>
    <row r="11">
      <c r="A11" t="inlineStr">
        <is>
          <t>HtCqD3o5aF1RXcyGi6AW11PoB3bZmFdA8kvVyhJrpump</t>
        </is>
      </c>
      <c r="B11" t="inlineStr">
        <is>
          <t>GMika</t>
        </is>
      </c>
      <c r="C11" t="n">
        <v>0</v>
      </c>
      <c r="D11" t="n">
        <v>0.21</v>
      </c>
      <c r="E11" t="n">
        <v>0.1</v>
      </c>
      <c r="F11" t="n">
        <v>2.12</v>
      </c>
      <c r="G11" t="n">
        <v>0</v>
      </c>
      <c r="H11" t="n">
        <v>4</v>
      </c>
      <c r="I11" t="n">
        <v>0</v>
      </c>
      <c r="J11" t="n">
        <v>-1</v>
      </c>
      <c r="K11" t="n">
        <v>-1</v>
      </c>
      <c r="L11">
        <f>HYPERLINK("https://www.defined.fi/sol/HtCqD3o5aF1RXcyGi6AW11PoB3bZmFdA8kvVyhJrpump?maker=2TPnBYwEJztSMLUpfxd2tiiU62dc6NMJcenqfWejzmNH","https://www.defined.fi/sol/HtCqD3o5aF1RXcyGi6AW11PoB3bZmFdA8kvVyhJrpump?maker=2TPnBYwEJztSMLUpfxd2tiiU62dc6NMJcenqfWejzmNH")</f>
        <v/>
      </c>
      <c r="M11">
        <f>HYPERLINK("https://dexscreener.com/solana/HtCqD3o5aF1RXcyGi6AW11PoB3bZmFdA8kvVyhJrpump?maker=2TPnBYwEJztSMLUpfxd2tiiU62dc6NMJcenqfWejzmNH","https://dexscreener.com/solana/HtCqD3o5aF1RXcyGi6AW11PoB3bZmFdA8kvVyhJrpump?maker=2TPnBYwEJztSMLUpfxd2tiiU62dc6NMJcenqfWejzmNH")</f>
        <v/>
      </c>
    </row>
    <row r="12">
      <c r="A12" t="inlineStr">
        <is>
          <t>C1bNuKhQ3uegshnZbaprnHDjJCUyuAtdWguHPPgjBNTP</t>
        </is>
      </c>
      <c r="B12" t="inlineStr">
        <is>
          <t>TheFinale</t>
        </is>
      </c>
      <c r="C12" t="n">
        <v>0</v>
      </c>
      <c r="D12" t="n">
        <v>-0.697</v>
      </c>
      <c r="E12" t="n">
        <v>-0.71</v>
      </c>
      <c r="F12" t="n">
        <v>0.974</v>
      </c>
      <c r="G12" t="n">
        <v>0.277</v>
      </c>
      <c r="H12" t="n">
        <v>1</v>
      </c>
      <c r="I12" t="n">
        <v>1</v>
      </c>
      <c r="J12" t="n">
        <v>-1</v>
      </c>
      <c r="K12" t="n">
        <v>-1</v>
      </c>
      <c r="L12">
        <f>HYPERLINK("https://www.defined.fi/sol/C1bNuKhQ3uegshnZbaprnHDjJCUyuAtdWguHPPgjBNTP?maker=2TPnBYwEJztSMLUpfxd2tiiU62dc6NMJcenqfWejzmNH","https://www.defined.fi/sol/C1bNuKhQ3uegshnZbaprnHDjJCUyuAtdWguHPPgjBNTP?maker=2TPnBYwEJztSMLUpfxd2tiiU62dc6NMJcenqfWejzmNH")</f>
        <v/>
      </c>
      <c r="M12">
        <f>HYPERLINK("https://dexscreener.com/solana/C1bNuKhQ3uegshnZbaprnHDjJCUyuAtdWguHPPgjBNTP?maker=2TPnBYwEJztSMLUpfxd2tiiU62dc6NMJcenqfWejzmNH","https://dexscreener.com/solana/C1bNuKhQ3uegshnZbaprnHDjJCUyuAtdWguHPPgjBNTP?maker=2TPnBYwEJztSMLUpfxd2tiiU62dc6NMJcenqfWejzmNH")</f>
        <v/>
      </c>
    </row>
    <row r="13">
      <c r="A13" t="inlineStr">
        <is>
          <t>GbwanZf6fp47iEK2HrmFQWC5XHzy3G1dnXrS3BJYpump</t>
        </is>
      </c>
      <c r="B13" t="inlineStr">
        <is>
          <t>HWPW</t>
        </is>
      </c>
      <c r="C13" t="n">
        <v>0</v>
      </c>
      <c r="D13" t="n">
        <v>2.33</v>
      </c>
      <c r="E13" t="n">
        <v>2.4</v>
      </c>
      <c r="F13" t="n">
        <v>0.973</v>
      </c>
      <c r="G13" t="n">
        <v>3.31</v>
      </c>
      <c r="H13" t="n">
        <v>1</v>
      </c>
      <c r="I13" t="n">
        <v>2</v>
      </c>
      <c r="J13" t="n">
        <v>-1</v>
      </c>
      <c r="K13" t="n">
        <v>-1</v>
      </c>
      <c r="L13">
        <f>HYPERLINK("https://www.defined.fi/sol/GbwanZf6fp47iEK2HrmFQWC5XHzy3G1dnXrS3BJYpump?maker=2TPnBYwEJztSMLUpfxd2tiiU62dc6NMJcenqfWejzmNH","https://www.defined.fi/sol/GbwanZf6fp47iEK2HrmFQWC5XHzy3G1dnXrS3BJYpump?maker=2TPnBYwEJztSMLUpfxd2tiiU62dc6NMJcenqfWejzmNH")</f>
        <v/>
      </c>
      <c r="M13">
        <f>HYPERLINK("https://dexscreener.com/solana/GbwanZf6fp47iEK2HrmFQWC5XHzy3G1dnXrS3BJYpump?maker=2TPnBYwEJztSMLUpfxd2tiiU62dc6NMJcenqfWejzmNH","https://dexscreener.com/solana/GbwanZf6fp47iEK2HrmFQWC5XHzy3G1dnXrS3BJYpump?maker=2TPnBYwEJztSMLUpfxd2tiiU62dc6NMJcenqfWejzmNH")</f>
        <v/>
      </c>
    </row>
    <row r="14">
      <c r="A14" t="inlineStr">
        <is>
          <t>9tF4vuYRQY3d5GPnE9pjUevukgo6vHiepe3E1w8Jpump</t>
        </is>
      </c>
      <c r="B14" t="inlineStr">
        <is>
          <t>AURORA</t>
        </is>
      </c>
      <c r="C14" t="n">
        <v>0</v>
      </c>
      <c r="D14" t="n">
        <v>0.015</v>
      </c>
      <c r="E14" t="n">
        <v>0.03</v>
      </c>
      <c r="F14" t="n">
        <v>0.491</v>
      </c>
      <c r="G14" t="n">
        <v>0.506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HYPERLINK("https://www.defined.fi/sol/9tF4vuYRQY3d5GPnE9pjUevukgo6vHiepe3E1w8Jpump?maker=2TPnBYwEJztSMLUpfxd2tiiU62dc6NMJcenqfWejzmNH","https://www.defined.fi/sol/9tF4vuYRQY3d5GPnE9pjUevukgo6vHiepe3E1w8Jpump?maker=2TPnBYwEJztSMLUpfxd2tiiU62dc6NMJcenqfWejzmNH")</f>
        <v/>
      </c>
      <c r="M14">
        <f>HYPERLINK("https://dexscreener.com/solana/9tF4vuYRQY3d5GPnE9pjUevukgo6vHiepe3E1w8Jpump?maker=2TPnBYwEJztSMLUpfxd2tiiU62dc6NMJcenqfWejzmNH","https://dexscreener.com/solana/9tF4vuYRQY3d5GPnE9pjUevukgo6vHiepe3E1w8Jpump?maker=2TPnBYwEJztSMLUpfxd2tiiU62dc6NMJcenqfWejzmNH")</f>
        <v/>
      </c>
    </row>
    <row r="15">
      <c r="A15" t="inlineStr">
        <is>
          <t>D9eWcgTRHapeTp6Ze2GUcfGe49N4Cyy9YkcR87mkpump</t>
        </is>
      </c>
      <c r="B15" t="inlineStr">
        <is>
          <t>Y2K</t>
        </is>
      </c>
      <c r="C15" t="n">
        <v>0</v>
      </c>
      <c r="D15" t="n">
        <v>-0.152</v>
      </c>
      <c r="E15" t="n">
        <v>-0.31</v>
      </c>
      <c r="F15" t="n">
        <v>0.491</v>
      </c>
      <c r="G15" t="n">
        <v>0.338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HYPERLINK("https://www.defined.fi/sol/D9eWcgTRHapeTp6Ze2GUcfGe49N4Cyy9YkcR87mkpump?maker=2TPnBYwEJztSMLUpfxd2tiiU62dc6NMJcenqfWejzmNH","https://www.defined.fi/sol/D9eWcgTRHapeTp6Ze2GUcfGe49N4Cyy9YkcR87mkpump?maker=2TPnBYwEJztSMLUpfxd2tiiU62dc6NMJcenqfWejzmNH")</f>
        <v/>
      </c>
      <c r="M15">
        <f>HYPERLINK("https://dexscreener.com/solana/D9eWcgTRHapeTp6Ze2GUcfGe49N4Cyy9YkcR87mkpump?maker=2TPnBYwEJztSMLUpfxd2tiiU62dc6NMJcenqfWejzmNH","https://dexscreener.com/solana/D9eWcgTRHapeTp6Ze2GUcfGe49N4Cyy9YkcR87mkpump?maker=2TPnBYwEJztSMLUpfxd2tiiU62dc6NMJcenqfWejzmNH")</f>
        <v/>
      </c>
    </row>
    <row r="16">
      <c r="A16" t="inlineStr">
        <is>
          <t>76M3xFa43GGRzgGt2tdGG1B1CBW4WZTGEcgZAcynpump</t>
        </is>
      </c>
      <c r="B16" t="inlineStr">
        <is>
          <t>DATAISM</t>
        </is>
      </c>
      <c r="C16" t="n">
        <v>0</v>
      </c>
      <c r="D16" t="n">
        <v>-0.339</v>
      </c>
      <c r="E16" t="n">
        <v>-0.7</v>
      </c>
      <c r="F16" t="n">
        <v>0.486</v>
      </c>
      <c r="G16" t="n">
        <v>0.146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HYPERLINK("https://www.defined.fi/sol/76M3xFa43GGRzgGt2tdGG1B1CBW4WZTGEcgZAcynpump?maker=2TPnBYwEJztSMLUpfxd2tiiU62dc6NMJcenqfWejzmNH","https://www.defined.fi/sol/76M3xFa43GGRzgGt2tdGG1B1CBW4WZTGEcgZAcynpump?maker=2TPnBYwEJztSMLUpfxd2tiiU62dc6NMJcenqfWejzmNH")</f>
        <v/>
      </c>
      <c r="M16">
        <f>HYPERLINK("https://dexscreener.com/solana/76M3xFa43GGRzgGt2tdGG1B1CBW4WZTGEcgZAcynpump?maker=2TPnBYwEJztSMLUpfxd2tiiU62dc6NMJcenqfWejzmNH","https://dexscreener.com/solana/76M3xFa43GGRzgGt2tdGG1B1CBW4WZTGEcgZAcynpump?maker=2TPnBYwEJztSMLUpfxd2tiiU62dc6NMJcenqfWejzmNH")</f>
        <v/>
      </c>
    </row>
    <row r="17">
      <c r="A17" t="inlineStr">
        <is>
          <t>9NSJ5qhm62AYcWqVjr8qZVF7SSa7NMwqswKm2a6Qpump</t>
        </is>
      </c>
      <c r="B17" t="inlineStr">
        <is>
          <t>GROK</t>
        </is>
      </c>
      <c r="C17" t="n">
        <v>0</v>
      </c>
      <c r="D17" t="n">
        <v>-2.14</v>
      </c>
      <c r="E17" t="n">
        <v>-0.54</v>
      </c>
      <c r="F17" t="n">
        <v>3.95</v>
      </c>
      <c r="G17" t="n">
        <v>1.82</v>
      </c>
      <c r="H17" t="n">
        <v>4</v>
      </c>
      <c r="I17" t="n">
        <v>1</v>
      </c>
      <c r="J17" t="n">
        <v>-1</v>
      </c>
      <c r="K17" t="n">
        <v>-1</v>
      </c>
      <c r="L17">
        <f>HYPERLINK("https://www.defined.fi/sol/9NSJ5qhm62AYcWqVjr8qZVF7SSa7NMwqswKm2a6Qpump?maker=2TPnBYwEJztSMLUpfxd2tiiU62dc6NMJcenqfWejzmNH","https://www.defined.fi/sol/9NSJ5qhm62AYcWqVjr8qZVF7SSa7NMwqswKm2a6Qpump?maker=2TPnBYwEJztSMLUpfxd2tiiU62dc6NMJcenqfWejzmNH")</f>
        <v/>
      </c>
      <c r="M17">
        <f>HYPERLINK("https://dexscreener.com/solana/9NSJ5qhm62AYcWqVjr8qZVF7SSa7NMwqswKm2a6Qpump?maker=2TPnBYwEJztSMLUpfxd2tiiU62dc6NMJcenqfWejzmNH","https://dexscreener.com/solana/9NSJ5qhm62AYcWqVjr8qZVF7SSa7NMwqswKm2a6Qpump?maker=2TPnBYwEJztSMLUpfxd2tiiU62dc6NMJcenqfWejzmNH")</f>
        <v/>
      </c>
    </row>
    <row r="18">
      <c r="A18" t="inlineStr">
        <is>
          <t>3VgNUvyY3n6cG2v1LGT8ALNLsVLKLN6YEfDDkHXUpump</t>
        </is>
      </c>
      <c r="B18" t="inlineStr">
        <is>
          <t>ai</t>
        </is>
      </c>
      <c r="C18" t="n">
        <v>0</v>
      </c>
      <c r="D18" t="n">
        <v>-0.004</v>
      </c>
      <c r="E18" t="n">
        <v>-1</v>
      </c>
      <c r="F18" t="n">
        <v>0.194</v>
      </c>
      <c r="G18" t="n">
        <v>0.19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HYPERLINK("https://www.defined.fi/sol/3VgNUvyY3n6cG2v1LGT8ALNLsVLKLN6YEfDDkHXUpump?maker=2TPnBYwEJztSMLUpfxd2tiiU62dc6NMJcenqfWejzmNH","https://www.defined.fi/sol/3VgNUvyY3n6cG2v1LGT8ALNLsVLKLN6YEfDDkHXUpump?maker=2TPnBYwEJztSMLUpfxd2tiiU62dc6NMJcenqfWejzmNH")</f>
        <v/>
      </c>
      <c r="M18">
        <f>HYPERLINK("https://dexscreener.com/solana/3VgNUvyY3n6cG2v1LGT8ALNLsVLKLN6YEfDDkHXUpump?maker=2TPnBYwEJztSMLUpfxd2tiiU62dc6NMJcenqfWejzmNH","https://dexscreener.com/solana/3VgNUvyY3n6cG2v1LGT8ALNLsVLKLN6YEfDDkHXUpump?maker=2TPnBYwEJztSMLUpfxd2tiiU62dc6NMJcenqfWejzmNH")</f>
        <v/>
      </c>
    </row>
    <row r="19">
      <c r="A19" t="inlineStr">
        <is>
          <t>7XX64EidmTFff9rs4zqTX1VNJ8b5W8Hn1FReY83Gpump</t>
        </is>
      </c>
      <c r="B19" t="inlineStr">
        <is>
          <t>NONG</t>
        </is>
      </c>
      <c r="C19" t="n">
        <v>0</v>
      </c>
      <c r="D19" t="n">
        <v>0.118</v>
      </c>
      <c r="E19" t="n">
        <v>0.24</v>
      </c>
      <c r="F19" t="n">
        <v>0.486</v>
      </c>
      <c r="G19" t="n">
        <v>0.604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HYPERLINK("https://www.defined.fi/sol/7XX64EidmTFff9rs4zqTX1VNJ8b5W8Hn1FReY83Gpump?maker=2TPnBYwEJztSMLUpfxd2tiiU62dc6NMJcenqfWejzmNH","https://www.defined.fi/sol/7XX64EidmTFff9rs4zqTX1VNJ8b5W8Hn1FReY83Gpump?maker=2TPnBYwEJztSMLUpfxd2tiiU62dc6NMJcenqfWejzmNH")</f>
        <v/>
      </c>
      <c r="M19">
        <f>HYPERLINK("https://dexscreener.com/solana/7XX64EidmTFff9rs4zqTX1VNJ8b5W8Hn1FReY83Gpump?maker=2TPnBYwEJztSMLUpfxd2tiiU62dc6NMJcenqfWejzmNH","https://dexscreener.com/solana/7XX64EidmTFff9rs4zqTX1VNJ8b5W8Hn1FReY83Gpump?maker=2TPnBYwEJztSMLUpfxd2tiiU62dc6NMJcenqfWejzmNH")</f>
        <v/>
      </c>
    </row>
    <row r="20">
      <c r="A20" t="inlineStr">
        <is>
          <t>FeJffr1sbDhkW2tKXTP41m2fRummU1jhb8Q7Pfiypump</t>
        </is>
      </c>
      <c r="B20" t="inlineStr">
        <is>
          <t>Cthulhu</t>
        </is>
      </c>
      <c r="C20" t="n">
        <v>0</v>
      </c>
      <c r="D20" t="n">
        <v>-0.37</v>
      </c>
      <c r="E20" t="n">
        <v>-0.76</v>
      </c>
      <c r="F20" t="n">
        <v>0.487</v>
      </c>
      <c r="G20" t="n">
        <v>0.117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HYPERLINK("https://www.defined.fi/sol/FeJffr1sbDhkW2tKXTP41m2fRummU1jhb8Q7Pfiypump?maker=2TPnBYwEJztSMLUpfxd2tiiU62dc6NMJcenqfWejzmNH","https://www.defined.fi/sol/FeJffr1sbDhkW2tKXTP41m2fRummU1jhb8Q7Pfiypump?maker=2TPnBYwEJztSMLUpfxd2tiiU62dc6NMJcenqfWejzmNH")</f>
        <v/>
      </c>
      <c r="M20">
        <f>HYPERLINK("https://dexscreener.com/solana/FeJffr1sbDhkW2tKXTP41m2fRummU1jhb8Q7Pfiypump?maker=2TPnBYwEJztSMLUpfxd2tiiU62dc6NMJcenqfWejzmNH","https://dexscreener.com/solana/FeJffr1sbDhkW2tKXTP41m2fRummU1jhb8Q7Pfiypump?maker=2TPnBYwEJztSMLUpfxd2tiiU62dc6NMJcenqfWejzmNH")</f>
        <v/>
      </c>
    </row>
    <row r="21">
      <c r="A21" t="inlineStr">
        <is>
          <t>9TTUmf6fJwjHtD16KGyujVixme8Qs9uNuN5jsb6c13Bd</t>
        </is>
      </c>
      <c r="B21" t="inlineStr">
        <is>
          <t>distortion</t>
        </is>
      </c>
      <c r="C21" t="n">
        <v>0</v>
      </c>
      <c r="D21" t="n">
        <v>-0.421</v>
      </c>
      <c r="E21" t="n">
        <v>-0.87</v>
      </c>
      <c r="F21" t="n">
        <v>0.487</v>
      </c>
      <c r="G21" t="n">
        <v>0.065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HYPERLINK("https://www.defined.fi/sol/9TTUmf6fJwjHtD16KGyujVixme8Qs9uNuN5jsb6c13Bd?maker=2TPnBYwEJztSMLUpfxd2tiiU62dc6NMJcenqfWejzmNH","https://www.defined.fi/sol/9TTUmf6fJwjHtD16KGyujVixme8Qs9uNuN5jsb6c13Bd?maker=2TPnBYwEJztSMLUpfxd2tiiU62dc6NMJcenqfWejzmNH")</f>
        <v/>
      </c>
      <c r="M21">
        <f>HYPERLINK("https://dexscreener.com/solana/9TTUmf6fJwjHtD16KGyujVixme8Qs9uNuN5jsb6c13Bd?maker=2TPnBYwEJztSMLUpfxd2tiiU62dc6NMJcenqfWejzmNH","https://dexscreener.com/solana/9TTUmf6fJwjHtD16KGyujVixme8Qs9uNuN5jsb6c13Bd?maker=2TPnBYwEJztSMLUpfxd2tiiU62dc6NMJcenqfWejzmNH")</f>
        <v/>
      </c>
    </row>
    <row r="22">
      <c r="A22" t="inlineStr">
        <is>
          <t>9wtFqbMCFDLwgEboVs3WJhVG2VgwdFBo3osqtqgXpump</t>
        </is>
      </c>
      <c r="B22" t="inlineStr">
        <is>
          <t>TEAPOT</t>
        </is>
      </c>
      <c r="C22" t="n">
        <v>0</v>
      </c>
      <c r="D22" t="n">
        <v>1.55</v>
      </c>
      <c r="E22" t="n">
        <v>0.8</v>
      </c>
      <c r="F22" t="n">
        <v>1.95</v>
      </c>
      <c r="G22" t="n">
        <v>3.5</v>
      </c>
      <c r="H22" t="n">
        <v>1</v>
      </c>
      <c r="I22" t="n">
        <v>3</v>
      </c>
      <c r="J22" t="n">
        <v>-1</v>
      </c>
      <c r="K22" t="n">
        <v>-1</v>
      </c>
      <c r="L22">
        <f>HYPERLINK("https://www.defined.fi/sol/9wtFqbMCFDLwgEboVs3WJhVG2VgwdFBo3osqtqgXpump?maker=2TPnBYwEJztSMLUpfxd2tiiU62dc6NMJcenqfWejzmNH","https://www.defined.fi/sol/9wtFqbMCFDLwgEboVs3WJhVG2VgwdFBo3osqtqgXpump?maker=2TPnBYwEJztSMLUpfxd2tiiU62dc6NMJcenqfWejzmNH")</f>
        <v/>
      </c>
      <c r="M22">
        <f>HYPERLINK("https://dexscreener.com/solana/9wtFqbMCFDLwgEboVs3WJhVG2VgwdFBo3osqtqgXpump?maker=2TPnBYwEJztSMLUpfxd2tiiU62dc6NMJcenqfWejzmNH","https://dexscreener.com/solana/9wtFqbMCFDLwgEboVs3WJhVG2VgwdFBo3osqtqgXpump?maker=2TPnBYwEJztSMLUpfxd2tiiU62dc6NMJcenqfWejzmNH")</f>
        <v/>
      </c>
    </row>
    <row r="23">
      <c r="A23" t="inlineStr">
        <is>
          <t>9Za5hA1XFyGBNbGNEJH7v411AXaW19WMhKaAvamUgT7T</t>
        </is>
      </c>
      <c r="B23" t="inlineStr">
        <is>
          <t>Elysium</t>
        </is>
      </c>
      <c r="C23" t="n">
        <v>0</v>
      </c>
      <c r="D23" t="n">
        <v>6.09</v>
      </c>
      <c r="E23" t="n">
        <v>12</v>
      </c>
      <c r="F23" t="n">
        <v>0.488</v>
      </c>
      <c r="G23" t="n">
        <v>6.58</v>
      </c>
      <c r="H23" t="n">
        <v>1</v>
      </c>
      <c r="I23" t="n">
        <v>4</v>
      </c>
      <c r="J23" t="n">
        <v>-1</v>
      </c>
      <c r="K23" t="n">
        <v>-1</v>
      </c>
      <c r="L23">
        <f>HYPERLINK("https://www.defined.fi/sol/9Za5hA1XFyGBNbGNEJH7v411AXaW19WMhKaAvamUgT7T?maker=2TPnBYwEJztSMLUpfxd2tiiU62dc6NMJcenqfWejzmNH","https://www.defined.fi/sol/9Za5hA1XFyGBNbGNEJH7v411AXaW19WMhKaAvamUgT7T?maker=2TPnBYwEJztSMLUpfxd2tiiU62dc6NMJcenqfWejzmNH")</f>
        <v/>
      </c>
      <c r="M23">
        <f>HYPERLINK("https://dexscreener.com/solana/9Za5hA1XFyGBNbGNEJH7v411AXaW19WMhKaAvamUgT7T?maker=2TPnBYwEJztSMLUpfxd2tiiU62dc6NMJcenqfWejzmNH","https://dexscreener.com/solana/9Za5hA1XFyGBNbGNEJH7v411AXaW19WMhKaAvamUgT7T?maker=2TPnBYwEJztSMLUpfxd2tiiU62dc6NMJcenqfWejzmNH")</f>
        <v/>
      </c>
    </row>
    <row r="24">
      <c r="A24" t="inlineStr">
        <is>
          <t>AJW3MAoaoG1k2wGQFGeDiF66p1VmFMDTWuVGJJeDpump</t>
        </is>
      </c>
      <c r="B24" t="inlineStr">
        <is>
          <t>unknown_AJW3</t>
        </is>
      </c>
      <c r="C24" t="n">
        <v>1</v>
      </c>
      <c r="D24" t="n">
        <v>-0.278</v>
      </c>
      <c r="E24" t="n">
        <v>-0.57</v>
      </c>
      <c r="F24" t="n">
        <v>0.487</v>
      </c>
      <c r="G24" t="n">
        <v>0.209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HYPERLINK("https://www.defined.fi/sol/AJW3MAoaoG1k2wGQFGeDiF66p1VmFMDTWuVGJJeDpump?maker=2TPnBYwEJztSMLUpfxd2tiiU62dc6NMJcenqfWejzmNH","https://www.defined.fi/sol/AJW3MAoaoG1k2wGQFGeDiF66p1VmFMDTWuVGJJeDpump?maker=2TPnBYwEJztSMLUpfxd2tiiU62dc6NMJcenqfWejzmNH")</f>
        <v/>
      </c>
      <c r="M24">
        <f>HYPERLINK("https://dexscreener.com/solana/AJW3MAoaoG1k2wGQFGeDiF66p1VmFMDTWuVGJJeDpump?maker=2TPnBYwEJztSMLUpfxd2tiiU62dc6NMJcenqfWejzmNH","https://dexscreener.com/solana/AJW3MAoaoG1k2wGQFGeDiF66p1VmFMDTWuVGJJeDpump?maker=2TPnBYwEJztSMLUpfxd2tiiU62dc6NMJcenqfWejzmNH")</f>
        <v/>
      </c>
    </row>
    <row r="25">
      <c r="A25" t="inlineStr">
        <is>
          <t>4aKTvLJ9P75c6ycu5i681XWYYbTakA3mcFv7i6Y8pump</t>
        </is>
      </c>
      <c r="B25" t="inlineStr">
        <is>
          <t>POSHI</t>
        </is>
      </c>
      <c r="C25" t="n">
        <v>1</v>
      </c>
      <c r="D25" t="n">
        <v>-0.075</v>
      </c>
      <c r="E25" t="n">
        <v>-1</v>
      </c>
      <c r="F25" t="n">
        <v>0.487</v>
      </c>
      <c r="G25" t="n">
        <v>0</v>
      </c>
      <c r="H25" t="n">
        <v>1</v>
      </c>
      <c r="I25" t="n">
        <v>0</v>
      </c>
      <c r="J25" t="n">
        <v>-1</v>
      </c>
      <c r="K25" t="n">
        <v>-1</v>
      </c>
      <c r="L25">
        <f>HYPERLINK("https://www.defined.fi/sol/4aKTvLJ9P75c6ycu5i681XWYYbTakA3mcFv7i6Y8pump?maker=2TPnBYwEJztSMLUpfxd2tiiU62dc6NMJcenqfWejzmNH","https://www.defined.fi/sol/4aKTvLJ9P75c6ycu5i681XWYYbTakA3mcFv7i6Y8pump?maker=2TPnBYwEJztSMLUpfxd2tiiU62dc6NMJcenqfWejzmNH")</f>
        <v/>
      </c>
      <c r="M25">
        <f>HYPERLINK("https://dexscreener.com/solana/4aKTvLJ9P75c6ycu5i681XWYYbTakA3mcFv7i6Y8pump?maker=2TPnBYwEJztSMLUpfxd2tiiU62dc6NMJcenqfWejzmNH","https://dexscreener.com/solana/4aKTvLJ9P75c6ycu5i681XWYYbTakA3mcFv7i6Y8pump?maker=2TPnBYwEJztSMLUpfxd2tiiU62dc6NMJcenqfWejzmNH")</f>
        <v/>
      </c>
    </row>
    <row r="26">
      <c r="A26" t="inlineStr">
        <is>
          <t>CNfWi4EzJXriPExRbkrR1s66yuPsYNoJ1BTiF6YuPrAp</t>
        </is>
      </c>
      <c r="B26" t="inlineStr">
        <is>
          <t>ANGRY</t>
        </is>
      </c>
      <c r="C26" t="n">
        <v>1</v>
      </c>
      <c r="D26" t="n">
        <v>-0.972</v>
      </c>
      <c r="E26" t="n">
        <v>-1</v>
      </c>
      <c r="F26" t="n">
        <v>0.972</v>
      </c>
      <c r="G26" t="n">
        <v>0</v>
      </c>
      <c r="H26" t="n">
        <v>2</v>
      </c>
      <c r="I26" t="n">
        <v>1</v>
      </c>
      <c r="J26" t="n">
        <v>-1</v>
      </c>
      <c r="K26" t="n">
        <v>-1</v>
      </c>
      <c r="L26">
        <f>HYPERLINK("https://www.defined.fi/sol/CNfWi4EzJXriPExRbkrR1s66yuPsYNoJ1BTiF6YuPrAp?maker=2TPnBYwEJztSMLUpfxd2tiiU62dc6NMJcenqfWejzmNH","https://www.defined.fi/sol/CNfWi4EzJXriPExRbkrR1s66yuPsYNoJ1BTiF6YuPrAp?maker=2TPnBYwEJztSMLUpfxd2tiiU62dc6NMJcenqfWejzmNH")</f>
        <v/>
      </c>
      <c r="M26">
        <f>HYPERLINK("https://dexscreener.com/solana/CNfWi4EzJXriPExRbkrR1s66yuPsYNoJ1BTiF6YuPrAp?maker=2TPnBYwEJztSMLUpfxd2tiiU62dc6NMJcenqfWejzmNH","https://dexscreener.com/solana/CNfWi4EzJXriPExRbkrR1s66yuPsYNoJ1BTiF6YuPrAp?maker=2TPnBYwEJztSMLUpfxd2tiiU62dc6NMJcenqfWejzmNH")</f>
        <v/>
      </c>
    </row>
    <row r="27">
      <c r="A27" t="inlineStr">
        <is>
          <t>mchXra9PGqbMPuJ5FW9YxkkoSVKWAhyu5xP5tk4pump</t>
        </is>
      </c>
      <c r="B27" t="inlineStr">
        <is>
          <t>Gaia</t>
        </is>
      </c>
      <c r="C27" t="n">
        <v>1</v>
      </c>
      <c r="D27" t="n">
        <v>-0.166</v>
      </c>
      <c r="E27" t="n">
        <v>-0.34</v>
      </c>
      <c r="F27" t="n">
        <v>0.487</v>
      </c>
      <c r="G27" t="n">
        <v>0.322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HYPERLINK("https://www.defined.fi/sol/mchXra9PGqbMPuJ5FW9YxkkoSVKWAhyu5xP5tk4pump?maker=2TPnBYwEJztSMLUpfxd2tiiU62dc6NMJcenqfWejzmNH","https://www.defined.fi/sol/mchXra9PGqbMPuJ5FW9YxkkoSVKWAhyu5xP5tk4pump?maker=2TPnBYwEJztSMLUpfxd2tiiU62dc6NMJcenqfWejzmNH")</f>
        <v/>
      </c>
      <c r="M27">
        <f>HYPERLINK("https://dexscreener.com/solana/mchXra9PGqbMPuJ5FW9YxkkoSVKWAhyu5xP5tk4pump?maker=2TPnBYwEJztSMLUpfxd2tiiU62dc6NMJcenqfWejzmNH","https://dexscreener.com/solana/mchXra9PGqbMPuJ5FW9YxkkoSVKWAhyu5xP5tk4pump?maker=2TPnBYwEJztSMLUpfxd2tiiU62dc6NMJcenqfWejzmNH")</f>
        <v/>
      </c>
    </row>
    <row r="28">
      <c r="A28" t="inlineStr">
        <is>
          <t>54t4yQSDhSaWbNShsYuWoDSnsSsLBAWnDRSfTPMipump</t>
        </is>
      </c>
      <c r="B28" t="inlineStr">
        <is>
          <t>GILA</t>
        </is>
      </c>
      <c r="C28" t="n">
        <v>1</v>
      </c>
      <c r="D28" t="n">
        <v>-0.42</v>
      </c>
      <c r="E28" t="n">
        <v>-0.86</v>
      </c>
      <c r="F28" t="n">
        <v>0.486</v>
      </c>
      <c r="G28" t="n">
        <v>0.066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HYPERLINK("https://www.defined.fi/sol/54t4yQSDhSaWbNShsYuWoDSnsSsLBAWnDRSfTPMipump?maker=2TPnBYwEJztSMLUpfxd2tiiU62dc6NMJcenqfWejzmNH","https://www.defined.fi/sol/54t4yQSDhSaWbNShsYuWoDSnsSsLBAWnDRSfTPMipump?maker=2TPnBYwEJztSMLUpfxd2tiiU62dc6NMJcenqfWejzmNH")</f>
        <v/>
      </c>
      <c r="M28">
        <f>HYPERLINK("https://dexscreener.com/solana/54t4yQSDhSaWbNShsYuWoDSnsSsLBAWnDRSfTPMipump?maker=2TPnBYwEJztSMLUpfxd2tiiU62dc6NMJcenqfWejzmNH","https://dexscreener.com/solana/54t4yQSDhSaWbNShsYuWoDSnsSsLBAWnDRSfTPMipump?maker=2TPnBYwEJztSMLUpfxd2tiiU62dc6NMJcenqfWejzmNH")</f>
        <v/>
      </c>
    </row>
    <row r="29">
      <c r="A29" t="inlineStr">
        <is>
          <t>EYM9RgX3S7QqdzUVXK2UuVsy4SH81FX8FHCYqQe1pump</t>
        </is>
      </c>
      <c r="B29" t="inlineStr">
        <is>
          <t>VICTIM</t>
        </is>
      </c>
      <c r="C29" t="n">
        <v>1</v>
      </c>
      <c r="D29" t="n">
        <v>0.064</v>
      </c>
      <c r="E29" t="n">
        <v>0.02</v>
      </c>
      <c r="F29" t="n">
        <v>2.92</v>
      </c>
      <c r="G29" t="n">
        <v>2.98</v>
      </c>
      <c r="H29" t="n">
        <v>2</v>
      </c>
      <c r="I29" t="n">
        <v>1</v>
      </c>
      <c r="J29" t="n">
        <v>-1</v>
      </c>
      <c r="K29" t="n">
        <v>-1</v>
      </c>
      <c r="L29">
        <f>HYPERLINK("https://www.defined.fi/sol/EYM9RgX3S7QqdzUVXK2UuVsy4SH81FX8FHCYqQe1pump?maker=2TPnBYwEJztSMLUpfxd2tiiU62dc6NMJcenqfWejzmNH","https://www.defined.fi/sol/EYM9RgX3S7QqdzUVXK2UuVsy4SH81FX8FHCYqQe1pump?maker=2TPnBYwEJztSMLUpfxd2tiiU62dc6NMJcenqfWejzmNH")</f>
        <v/>
      </c>
      <c r="M29">
        <f>HYPERLINK("https://dexscreener.com/solana/EYM9RgX3S7QqdzUVXK2UuVsy4SH81FX8FHCYqQe1pump?maker=2TPnBYwEJztSMLUpfxd2tiiU62dc6NMJcenqfWejzmNH","https://dexscreener.com/solana/EYM9RgX3S7QqdzUVXK2UuVsy4SH81FX8FHCYqQe1pump?maker=2TPnBYwEJztSMLUpfxd2tiiU62dc6NMJcenqfWejzmNH")</f>
        <v/>
      </c>
    </row>
    <row r="30">
      <c r="A30" t="inlineStr">
        <is>
          <t>AgHg9Q1s9aUhU7YNMH7c5pvCghFVSFcnCEJ4ePKjrDZg</t>
        </is>
      </c>
      <c r="B30" t="inlineStr">
        <is>
          <t>Thebes</t>
        </is>
      </c>
      <c r="C30" t="n">
        <v>1</v>
      </c>
      <c r="D30" t="n">
        <v>3.69</v>
      </c>
      <c r="E30" t="n">
        <v>3.77</v>
      </c>
      <c r="F30" t="n">
        <v>0.979</v>
      </c>
      <c r="G30" t="n">
        <v>4.67</v>
      </c>
      <c r="H30" t="n">
        <v>2</v>
      </c>
      <c r="I30" t="n">
        <v>6</v>
      </c>
      <c r="J30" t="n">
        <v>-1</v>
      </c>
      <c r="K30" t="n">
        <v>-1</v>
      </c>
      <c r="L30">
        <f>HYPERLINK("https://www.defined.fi/sol/AgHg9Q1s9aUhU7YNMH7c5pvCghFVSFcnCEJ4ePKjrDZg?maker=2TPnBYwEJztSMLUpfxd2tiiU62dc6NMJcenqfWejzmNH","https://www.defined.fi/sol/AgHg9Q1s9aUhU7YNMH7c5pvCghFVSFcnCEJ4ePKjrDZg?maker=2TPnBYwEJztSMLUpfxd2tiiU62dc6NMJcenqfWejzmNH")</f>
        <v/>
      </c>
      <c r="M30">
        <f>HYPERLINK("https://dexscreener.com/solana/AgHg9Q1s9aUhU7YNMH7c5pvCghFVSFcnCEJ4ePKjrDZg?maker=2TPnBYwEJztSMLUpfxd2tiiU62dc6NMJcenqfWejzmNH","https://dexscreener.com/solana/AgHg9Q1s9aUhU7YNMH7c5pvCghFVSFcnCEJ4ePKjrDZg?maker=2TPnBYwEJztSMLUpfxd2tiiU62dc6NMJcenqfWejzmNH")</f>
        <v/>
      </c>
    </row>
    <row r="31">
      <c r="A31" t="inlineStr">
        <is>
          <t>KBFs8Zb1V1tT9x7Ba3AWQo8jSNyL6GLuXjBx6kHpump</t>
        </is>
      </c>
      <c r="B31" t="inlineStr">
        <is>
          <t>$HIVE</t>
        </is>
      </c>
      <c r="C31" t="n">
        <v>1</v>
      </c>
      <c r="D31" t="n">
        <v>-1.69</v>
      </c>
      <c r="E31" t="n">
        <v>-0.35</v>
      </c>
      <c r="F31" t="n">
        <v>4.87</v>
      </c>
      <c r="G31" t="n">
        <v>3.18</v>
      </c>
      <c r="H31" t="n">
        <v>5</v>
      </c>
      <c r="I31" t="n">
        <v>1</v>
      </c>
      <c r="J31" t="n">
        <v>-1</v>
      </c>
      <c r="K31" t="n">
        <v>-1</v>
      </c>
      <c r="L31">
        <f>HYPERLINK("https://www.defined.fi/sol/KBFs8Zb1V1tT9x7Ba3AWQo8jSNyL6GLuXjBx6kHpump?maker=2TPnBYwEJztSMLUpfxd2tiiU62dc6NMJcenqfWejzmNH","https://www.defined.fi/sol/KBFs8Zb1V1tT9x7Ba3AWQo8jSNyL6GLuXjBx6kHpump?maker=2TPnBYwEJztSMLUpfxd2tiiU62dc6NMJcenqfWejzmNH")</f>
        <v/>
      </c>
      <c r="M31">
        <f>HYPERLINK("https://dexscreener.com/solana/KBFs8Zb1V1tT9x7Ba3AWQo8jSNyL6GLuXjBx6kHpump?maker=2TPnBYwEJztSMLUpfxd2tiiU62dc6NMJcenqfWejzmNH","https://dexscreener.com/solana/KBFs8Zb1V1tT9x7Ba3AWQo8jSNyL6GLuXjBx6kHpump?maker=2TPnBYwEJztSMLUpfxd2tiiU62dc6NMJcenqfWejzmNH")</f>
        <v/>
      </c>
    </row>
    <row r="32">
      <c r="A32" t="inlineStr">
        <is>
          <t>ETZDTrZp1tWSTPHf22cyUXiv5xGzXuBFEwJAsE8ypump</t>
        </is>
      </c>
      <c r="B32" t="inlineStr">
        <is>
          <t>xcog</t>
        </is>
      </c>
      <c r="C32" t="n">
        <v>1</v>
      </c>
      <c r="D32" t="n">
        <v>27.41</v>
      </c>
      <c r="E32" t="n">
        <v>7.41</v>
      </c>
      <c r="F32" t="n">
        <v>3.7</v>
      </c>
      <c r="G32" t="n">
        <v>31.11</v>
      </c>
      <c r="H32" t="n">
        <v>4</v>
      </c>
      <c r="I32" t="n">
        <v>5</v>
      </c>
      <c r="J32" t="n">
        <v>-1</v>
      </c>
      <c r="K32" t="n">
        <v>-1</v>
      </c>
      <c r="L32">
        <f>HYPERLINK("https://www.defined.fi/sol/ETZDTrZp1tWSTPHf22cyUXiv5xGzXuBFEwJAsE8ypump?maker=2TPnBYwEJztSMLUpfxd2tiiU62dc6NMJcenqfWejzmNH","https://www.defined.fi/sol/ETZDTrZp1tWSTPHf22cyUXiv5xGzXuBFEwJAsE8ypump?maker=2TPnBYwEJztSMLUpfxd2tiiU62dc6NMJcenqfWejzmNH")</f>
        <v/>
      </c>
      <c r="M32">
        <f>HYPERLINK("https://dexscreener.com/solana/ETZDTrZp1tWSTPHf22cyUXiv5xGzXuBFEwJAsE8ypump?maker=2TPnBYwEJztSMLUpfxd2tiiU62dc6NMJcenqfWejzmNH","https://dexscreener.com/solana/ETZDTrZp1tWSTPHf22cyUXiv5xGzXuBFEwJAsE8ypump?maker=2TPnBYwEJztSMLUpfxd2tiiU62dc6NMJcenqfWejzmNH")</f>
        <v/>
      </c>
    </row>
    <row r="33">
      <c r="A33" t="inlineStr">
        <is>
          <t>5ymzsgQjiaa4bXEPgrVTgNJJWyHUw3En3i9Jppb4pump</t>
        </is>
      </c>
      <c r="B33" t="inlineStr">
        <is>
          <t>blake</t>
        </is>
      </c>
      <c r="C33" t="n">
        <v>1</v>
      </c>
      <c r="D33" t="n">
        <v>0.147</v>
      </c>
      <c r="E33" t="n">
        <v>0.3</v>
      </c>
      <c r="F33" t="n">
        <v>0.486</v>
      </c>
      <c r="G33" t="n">
        <v>0.633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HYPERLINK("https://www.defined.fi/sol/5ymzsgQjiaa4bXEPgrVTgNJJWyHUw3En3i9Jppb4pump?maker=2TPnBYwEJztSMLUpfxd2tiiU62dc6NMJcenqfWejzmNH","https://www.defined.fi/sol/5ymzsgQjiaa4bXEPgrVTgNJJWyHUw3En3i9Jppb4pump?maker=2TPnBYwEJztSMLUpfxd2tiiU62dc6NMJcenqfWejzmNH")</f>
        <v/>
      </c>
      <c r="M33">
        <f>HYPERLINK("https://dexscreener.com/solana/5ymzsgQjiaa4bXEPgrVTgNJJWyHUw3En3i9Jppb4pump?maker=2TPnBYwEJztSMLUpfxd2tiiU62dc6NMJcenqfWejzmNH","https://dexscreener.com/solana/5ymzsgQjiaa4bXEPgrVTgNJJWyHUw3En3i9Jppb4pump?maker=2TPnBYwEJztSMLUpfxd2tiiU62dc6NMJcenqfWejzmNH")</f>
        <v/>
      </c>
    </row>
    <row r="34">
      <c r="A34" t="inlineStr">
        <is>
          <t>3KAcoiMCBd7wcDKYVFrDCaJoyP6A9UZUXXz5BeMJpump</t>
        </is>
      </c>
      <c r="B34" t="inlineStr">
        <is>
          <t>ELIEZER</t>
        </is>
      </c>
      <c r="C34" t="n">
        <v>1</v>
      </c>
      <c r="D34" t="n">
        <v>-0.06</v>
      </c>
      <c r="E34" t="n">
        <v>-0.12</v>
      </c>
      <c r="F34" t="n">
        <v>0.488</v>
      </c>
      <c r="G34" t="n">
        <v>0.428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HYPERLINK("https://www.defined.fi/sol/3KAcoiMCBd7wcDKYVFrDCaJoyP6A9UZUXXz5BeMJpump?maker=2TPnBYwEJztSMLUpfxd2tiiU62dc6NMJcenqfWejzmNH","https://www.defined.fi/sol/3KAcoiMCBd7wcDKYVFrDCaJoyP6A9UZUXXz5BeMJpump?maker=2TPnBYwEJztSMLUpfxd2tiiU62dc6NMJcenqfWejzmNH")</f>
        <v/>
      </c>
      <c r="M34">
        <f>HYPERLINK("https://dexscreener.com/solana/3KAcoiMCBd7wcDKYVFrDCaJoyP6A9UZUXXz5BeMJpump?maker=2TPnBYwEJztSMLUpfxd2tiiU62dc6NMJcenqfWejzmNH","https://dexscreener.com/solana/3KAcoiMCBd7wcDKYVFrDCaJoyP6A9UZUXXz5BeMJpump?maker=2TPnBYwEJztSMLUpfxd2tiiU62dc6NMJcenqfWejzmNH")</f>
        <v/>
      </c>
    </row>
    <row r="35">
      <c r="A35" t="inlineStr">
        <is>
          <t>EqPiR5uofyPfLUByoBWmAgQhLTY1vfDAK38Ma76MDcWJ</t>
        </is>
      </c>
      <c r="B35" t="inlineStr">
        <is>
          <t>Tirex</t>
        </is>
      </c>
      <c r="C35" t="n">
        <v>1</v>
      </c>
      <c r="D35" t="n">
        <v>-0.844</v>
      </c>
      <c r="E35" t="n">
        <v>-1</v>
      </c>
      <c r="F35" t="n">
        <v>0.973</v>
      </c>
      <c r="G35" t="n">
        <v>0.13</v>
      </c>
      <c r="H35" t="n">
        <v>1</v>
      </c>
      <c r="I35" t="n">
        <v>1</v>
      </c>
      <c r="J35" t="n">
        <v>-1</v>
      </c>
      <c r="K35" t="n">
        <v>-1</v>
      </c>
      <c r="L35">
        <f>HYPERLINK("https://www.defined.fi/sol/EqPiR5uofyPfLUByoBWmAgQhLTY1vfDAK38Ma76MDcWJ?maker=2TPnBYwEJztSMLUpfxd2tiiU62dc6NMJcenqfWejzmNH","https://www.defined.fi/sol/EqPiR5uofyPfLUByoBWmAgQhLTY1vfDAK38Ma76MDcWJ?maker=2TPnBYwEJztSMLUpfxd2tiiU62dc6NMJcenqfWejzmNH")</f>
        <v/>
      </c>
      <c r="M35">
        <f>HYPERLINK("https://dexscreener.com/solana/EqPiR5uofyPfLUByoBWmAgQhLTY1vfDAK38Ma76MDcWJ?maker=2TPnBYwEJztSMLUpfxd2tiiU62dc6NMJcenqfWejzmNH","https://dexscreener.com/solana/EqPiR5uofyPfLUByoBWmAgQhLTY1vfDAK38Ma76MDcWJ?maker=2TPnBYwEJztSMLUpfxd2tiiU62dc6NMJcenqfWejzmNH")</f>
        <v/>
      </c>
    </row>
    <row r="36">
      <c r="A36" t="inlineStr">
        <is>
          <t>7q9koN6yzdiP3b5noPMN4V3LVVkh1msBAzHHiVCppump</t>
        </is>
      </c>
      <c r="B36" t="inlineStr">
        <is>
          <t>Ruri</t>
        </is>
      </c>
      <c r="C36" t="n">
        <v>1</v>
      </c>
      <c r="D36" t="n">
        <v>-0.047</v>
      </c>
      <c r="E36" t="n">
        <v>-0.1</v>
      </c>
      <c r="F36" t="n">
        <v>0.486</v>
      </c>
      <c r="G36" t="n">
        <v>0.44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HYPERLINK("https://www.defined.fi/sol/7q9koN6yzdiP3b5noPMN4V3LVVkh1msBAzHHiVCppump?maker=2TPnBYwEJztSMLUpfxd2tiiU62dc6NMJcenqfWejzmNH","https://www.defined.fi/sol/7q9koN6yzdiP3b5noPMN4V3LVVkh1msBAzHHiVCppump?maker=2TPnBYwEJztSMLUpfxd2tiiU62dc6NMJcenqfWejzmNH")</f>
        <v/>
      </c>
      <c r="M36">
        <f>HYPERLINK("https://dexscreener.com/solana/7q9koN6yzdiP3b5noPMN4V3LVVkh1msBAzHHiVCppump?maker=2TPnBYwEJztSMLUpfxd2tiiU62dc6NMJcenqfWejzmNH","https://dexscreener.com/solana/7q9koN6yzdiP3b5noPMN4V3LVVkh1msBAzHHiVCppump?maker=2TPnBYwEJztSMLUpfxd2tiiU62dc6NMJcenqfWejzmNH")</f>
        <v/>
      </c>
    </row>
    <row r="37">
      <c r="A37" t="inlineStr">
        <is>
          <t>8XgSvP4iMbBeQDnC9i4odSGeG4h3QoLJ58avjLBnpump</t>
        </is>
      </c>
      <c r="B37" t="inlineStr">
        <is>
          <t>LLMtheism</t>
        </is>
      </c>
      <c r="C37" t="n">
        <v>1</v>
      </c>
      <c r="D37" t="n">
        <v>-0.167</v>
      </c>
      <c r="E37" t="n">
        <v>-0.34</v>
      </c>
      <c r="F37" t="n">
        <v>0.487</v>
      </c>
      <c r="G37" t="n">
        <v>0.32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HYPERLINK("https://www.defined.fi/sol/8XgSvP4iMbBeQDnC9i4odSGeG4h3QoLJ58avjLBnpump?maker=2TPnBYwEJztSMLUpfxd2tiiU62dc6NMJcenqfWejzmNH","https://www.defined.fi/sol/8XgSvP4iMbBeQDnC9i4odSGeG4h3QoLJ58avjLBnpump?maker=2TPnBYwEJztSMLUpfxd2tiiU62dc6NMJcenqfWejzmNH")</f>
        <v/>
      </c>
      <c r="M37">
        <f>HYPERLINK("https://dexscreener.com/solana/8XgSvP4iMbBeQDnC9i4odSGeG4h3QoLJ58avjLBnpump?maker=2TPnBYwEJztSMLUpfxd2tiiU62dc6NMJcenqfWejzmNH","https://dexscreener.com/solana/8XgSvP4iMbBeQDnC9i4odSGeG4h3QoLJ58avjLBnpump?maker=2TPnBYwEJztSMLUpfxd2tiiU62dc6NMJcenqfWejzmNH")</f>
        <v/>
      </c>
    </row>
    <row r="38">
      <c r="A38" t="inlineStr">
        <is>
          <t>D57CP6MA7G5idNmxAuigU6W8uPeiGvDVuuwh4z2ypump</t>
        </is>
      </c>
      <c r="B38" t="inlineStr">
        <is>
          <t>LOOM</t>
        </is>
      </c>
      <c r="C38" t="n">
        <v>1</v>
      </c>
      <c r="D38" t="n">
        <v>0.949</v>
      </c>
      <c r="E38" t="n">
        <v>1.95</v>
      </c>
      <c r="F38" t="n">
        <v>0.487</v>
      </c>
      <c r="G38" t="n">
        <v>1.44</v>
      </c>
      <c r="H38" t="n">
        <v>1</v>
      </c>
      <c r="I38" t="n">
        <v>1</v>
      </c>
      <c r="J38" t="n">
        <v>-1</v>
      </c>
      <c r="K38" t="n">
        <v>-1</v>
      </c>
      <c r="L38">
        <f>HYPERLINK("https://www.defined.fi/sol/D57CP6MA7G5idNmxAuigU6W8uPeiGvDVuuwh4z2ypump?maker=2TPnBYwEJztSMLUpfxd2tiiU62dc6NMJcenqfWejzmNH","https://www.defined.fi/sol/D57CP6MA7G5idNmxAuigU6W8uPeiGvDVuuwh4z2ypump?maker=2TPnBYwEJztSMLUpfxd2tiiU62dc6NMJcenqfWejzmNH")</f>
        <v/>
      </c>
      <c r="M38">
        <f>HYPERLINK("https://dexscreener.com/solana/D57CP6MA7G5idNmxAuigU6W8uPeiGvDVuuwh4z2ypump?maker=2TPnBYwEJztSMLUpfxd2tiiU62dc6NMJcenqfWejzmNH","https://dexscreener.com/solana/D57CP6MA7G5idNmxAuigU6W8uPeiGvDVuuwh4z2ypump?maker=2TPnBYwEJztSMLUpfxd2tiiU62dc6NMJcenqfWejzmNH")</f>
        <v/>
      </c>
    </row>
    <row r="39">
      <c r="A39" t="inlineStr">
        <is>
          <t>51HanjStvksbrpDNEVKrS9MmCoB23FLekNexs4v1pump</t>
        </is>
      </c>
      <c r="B39" t="inlineStr">
        <is>
          <t>GFY</t>
        </is>
      </c>
      <c r="C39" t="n">
        <v>1</v>
      </c>
      <c r="D39" t="n">
        <v>-0.946</v>
      </c>
      <c r="E39" t="n">
        <v>-0.6899999999999999</v>
      </c>
      <c r="F39" t="n">
        <v>1.36</v>
      </c>
      <c r="G39" t="n">
        <v>0.416</v>
      </c>
      <c r="H39" t="n">
        <v>2</v>
      </c>
      <c r="I39" t="n">
        <v>1</v>
      </c>
      <c r="J39" t="n">
        <v>-1</v>
      </c>
      <c r="K39" t="n">
        <v>-1</v>
      </c>
      <c r="L39">
        <f>HYPERLINK("https://www.defined.fi/sol/51HanjStvksbrpDNEVKrS9MmCoB23FLekNexs4v1pump?maker=2TPnBYwEJztSMLUpfxd2tiiU62dc6NMJcenqfWejzmNH","https://www.defined.fi/sol/51HanjStvksbrpDNEVKrS9MmCoB23FLekNexs4v1pump?maker=2TPnBYwEJztSMLUpfxd2tiiU62dc6NMJcenqfWejzmNH")</f>
        <v/>
      </c>
      <c r="M39">
        <f>HYPERLINK("https://dexscreener.com/solana/51HanjStvksbrpDNEVKrS9MmCoB23FLekNexs4v1pump?maker=2TPnBYwEJztSMLUpfxd2tiiU62dc6NMJcenqfWejzmNH","https://dexscreener.com/solana/51HanjStvksbrpDNEVKrS9MmCoB23FLekNexs4v1pump?maker=2TPnBYwEJztSMLUpfxd2tiiU62dc6NMJcenqfWejzmNH")</f>
        <v/>
      </c>
    </row>
    <row r="40">
      <c r="A40" t="inlineStr">
        <is>
          <t>2fxnqa2WVS8UxKwcs7r3xLhmxb2inVYPD8sRJUuQpump</t>
        </is>
      </c>
      <c r="B40" t="inlineStr">
        <is>
          <t>TOFU</t>
        </is>
      </c>
      <c r="C40" t="n">
        <v>1</v>
      </c>
      <c r="D40" t="n">
        <v>-1.93</v>
      </c>
      <c r="E40" t="n">
        <v>-0.37</v>
      </c>
      <c r="F40" t="n">
        <v>5.28</v>
      </c>
      <c r="G40" t="n">
        <v>3.35</v>
      </c>
      <c r="H40" t="n">
        <v>5</v>
      </c>
      <c r="I40" t="n">
        <v>1</v>
      </c>
      <c r="J40" t="n">
        <v>-1</v>
      </c>
      <c r="K40" t="n">
        <v>-1</v>
      </c>
      <c r="L40">
        <f>HYPERLINK("https://www.defined.fi/sol/2fxnqa2WVS8UxKwcs7r3xLhmxb2inVYPD8sRJUuQpump?maker=2TPnBYwEJztSMLUpfxd2tiiU62dc6NMJcenqfWejzmNH","https://www.defined.fi/sol/2fxnqa2WVS8UxKwcs7r3xLhmxb2inVYPD8sRJUuQpump?maker=2TPnBYwEJztSMLUpfxd2tiiU62dc6NMJcenqfWejzmNH")</f>
        <v/>
      </c>
      <c r="M40">
        <f>HYPERLINK("https://dexscreener.com/solana/2fxnqa2WVS8UxKwcs7r3xLhmxb2inVYPD8sRJUuQpump?maker=2TPnBYwEJztSMLUpfxd2tiiU62dc6NMJcenqfWejzmNH","https://dexscreener.com/solana/2fxnqa2WVS8UxKwcs7r3xLhmxb2inVYPD8sRJUuQpump?maker=2TPnBYwEJztSMLUpfxd2tiiU62dc6NMJcenqfWejzmNH")</f>
        <v/>
      </c>
    </row>
    <row r="41">
      <c r="A41" t="inlineStr">
        <is>
          <t>AXgfmnMwnkbfMdpXqXMn6oJCQ7sQKvX2PmkXfJSRpump</t>
        </is>
      </c>
      <c r="B41" t="inlineStr">
        <is>
          <t>YUD</t>
        </is>
      </c>
      <c r="C41" t="n">
        <v>1</v>
      </c>
      <c r="D41" t="n">
        <v>1.75</v>
      </c>
      <c r="E41" t="n">
        <v>1.99</v>
      </c>
      <c r="F41" t="n">
        <v>0.88</v>
      </c>
      <c r="G41" t="n">
        <v>2.63</v>
      </c>
      <c r="H41" t="n">
        <v>1</v>
      </c>
      <c r="I41" t="n">
        <v>2</v>
      </c>
      <c r="J41" t="n">
        <v>-1</v>
      </c>
      <c r="K41" t="n">
        <v>-1</v>
      </c>
      <c r="L41">
        <f>HYPERLINK("https://www.defined.fi/sol/AXgfmnMwnkbfMdpXqXMn6oJCQ7sQKvX2PmkXfJSRpump?maker=2TPnBYwEJztSMLUpfxd2tiiU62dc6NMJcenqfWejzmNH","https://www.defined.fi/sol/AXgfmnMwnkbfMdpXqXMn6oJCQ7sQKvX2PmkXfJSRpump?maker=2TPnBYwEJztSMLUpfxd2tiiU62dc6NMJcenqfWejzmNH")</f>
        <v/>
      </c>
      <c r="M41">
        <f>HYPERLINK("https://dexscreener.com/solana/AXgfmnMwnkbfMdpXqXMn6oJCQ7sQKvX2PmkXfJSRpump?maker=2TPnBYwEJztSMLUpfxd2tiiU62dc6NMJcenqfWejzmNH","https://dexscreener.com/solana/AXgfmnMwnkbfMdpXqXMn6oJCQ7sQKvX2PmkXfJSRpump?maker=2TPnBYwEJztSMLUpfxd2tiiU62dc6NMJcenqfWejzmNH")</f>
        <v/>
      </c>
    </row>
    <row r="42">
      <c r="A42" t="inlineStr">
        <is>
          <t>AfR8kzgJwJKtZB4A6JzaVa1bmfbQfXE4JJie1aejpump</t>
        </is>
      </c>
      <c r="B42" t="inlineStr">
        <is>
          <t>daemonism</t>
        </is>
      </c>
      <c r="C42" t="n">
        <v>1</v>
      </c>
      <c r="D42" t="n">
        <v>0.108</v>
      </c>
      <c r="E42" t="n">
        <v>0.16</v>
      </c>
      <c r="F42" t="n">
        <v>0.673</v>
      </c>
      <c r="G42" t="n">
        <v>0.781</v>
      </c>
      <c r="H42" t="n">
        <v>1</v>
      </c>
      <c r="I42" t="n">
        <v>1</v>
      </c>
      <c r="J42" t="n">
        <v>-1</v>
      </c>
      <c r="K42" t="n">
        <v>-1</v>
      </c>
      <c r="L42">
        <f>HYPERLINK("https://www.defined.fi/sol/AfR8kzgJwJKtZB4A6JzaVa1bmfbQfXE4JJie1aejpump?maker=2TPnBYwEJztSMLUpfxd2tiiU62dc6NMJcenqfWejzmNH","https://www.defined.fi/sol/AfR8kzgJwJKtZB4A6JzaVa1bmfbQfXE4JJie1aejpump?maker=2TPnBYwEJztSMLUpfxd2tiiU62dc6NMJcenqfWejzmNH")</f>
        <v/>
      </c>
      <c r="M42">
        <f>HYPERLINK("https://dexscreener.com/solana/AfR8kzgJwJKtZB4A6JzaVa1bmfbQfXE4JJie1aejpump?maker=2TPnBYwEJztSMLUpfxd2tiiU62dc6NMJcenqfWejzmNH","https://dexscreener.com/solana/AfR8kzgJwJKtZB4A6JzaVa1bmfbQfXE4JJie1aejpump?maker=2TPnBYwEJztSMLUpfxd2tiiU62dc6NMJcenqfWejzmNH")</f>
        <v/>
      </c>
    </row>
    <row r="43">
      <c r="A43" t="inlineStr">
        <is>
          <t>JBxJtmLhadopDRgJFSKfQ5wjYLMzRry79tsX574Rpump</t>
        </is>
      </c>
      <c r="B43" t="inlineStr">
        <is>
          <t>FART</t>
        </is>
      </c>
      <c r="C43" t="n">
        <v>1</v>
      </c>
      <c r="D43" t="n">
        <v>-1.13</v>
      </c>
      <c r="E43" t="n">
        <v>-0.83</v>
      </c>
      <c r="F43" t="n">
        <v>1.36</v>
      </c>
      <c r="G43" t="n">
        <v>0.227</v>
      </c>
      <c r="H43" t="n">
        <v>2</v>
      </c>
      <c r="I43" t="n">
        <v>1</v>
      </c>
      <c r="J43" t="n">
        <v>-1</v>
      </c>
      <c r="K43" t="n">
        <v>-1</v>
      </c>
      <c r="L43">
        <f>HYPERLINK("https://www.defined.fi/sol/JBxJtmLhadopDRgJFSKfQ5wjYLMzRry79tsX574Rpump?maker=2TPnBYwEJztSMLUpfxd2tiiU62dc6NMJcenqfWejzmNH","https://www.defined.fi/sol/JBxJtmLhadopDRgJFSKfQ5wjYLMzRry79tsX574Rpump?maker=2TPnBYwEJztSMLUpfxd2tiiU62dc6NMJcenqfWejzmNH")</f>
        <v/>
      </c>
      <c r="M43">
        <f>HYPERLINK("https://dexscreener.com/solana/JBxJtmLhadopDRgJFSKfQ5wjYLMzRry79tsX574Rpump?maker=2TPnBYwEJztSMLUpfxd2tiiU62dc6NMJcenqfWejzmNH","https://dexscreener.com/solana/JBxJtmLhadopDRgJFSKfQ5wjYLMzRry79tsX574Rpump?maker=2TPnBYwEJztSMLUpfxd2tiiU62dc6NMJcenqfWejzmNH")</f>
        <v/>
      </c>
    </row>
    <row r="44">
      <c r="A44" t="inlineStr">
        <is>
          <t>CTNFao7ninsPAHchhh2TrCX1bVcNLwSNSiv81FcF1rUS</t>
        </is>
      </c>
      <c r="B44" t="inlineStr">
        <is>
          <t>MIYAKI</t>
        </is>
      </c>
      <c r="C44" t="n">
        <v>1</v>
      </c>
      <c r="D44" t="n">
        <v>-1.36</v>
      </c>
      <c r="E44" t="n">
        <v>-1</v>
      </c>
      <c r="F44" t="n">
        <v>1.45</v>
      </c>
      <c r="G44" t="n">
        <v>0.089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HYPERLINK("https://www.defined.fi/sol/CTNFao7ninsPAHchhh2TrCX1bVcNLwSNSiv81FcF1rUS?maker=2TPnBYwEJztSMLUpfxd2tiiU62dc6NMJcenqfWejzmNH","https://www.defined.fi/sol/CTNFao7ninsPAHchhh2TrCX1bVcNLwSNSiv81FcF1rUS?maker=2TPnBYwEJztSMLUpfxd2tiiU62dc6NMJcenqfWejzmNH")</f>
        <v/>
      </c>
      <c r="M44">
        <f>HYPERLINK("https://dexscreener.com/solana/CTNFao7ninsPAHchhh2TrCX1bVcNLwSNSiv81FcF1rUS?maker=2TPnBYwEJztSMLUpfxd2tiiU62dc6NMJcenqfWejzmNH","https://dexscreener.com/solana/CTNFao7ninsPAHchhh2TrCX1bVcNLwSNSiv81FcF1rUS?maker=2TPnBYwEJztSMLUpfxd2tiiU62dc6NMJcenqfWejzmNH")</f>
        <v/>
      </c>
    </row>
    <row r="45">
      <c r="A45" t="inlineStr">
        <is>
          <t>DKqgvmBZtBeJqKpPear1WdECALpiSi2Kd4GUfCEYpump</t>
        </is>
      </c>
      <c r="B45" t="inlineStr">
        <is>
          <t>$SCOOP</t>
        </is>
      </c>
      <c r="C45" t="n">
        <v>1</v>
      </c>
      <c r="D45" t="n">
        <v>0.418</v>
      </c>
      <c r="E45" t="n">
        <v>0.43</v>
      </c>
      <c r="F45" t="n">
        <v>0.968</v>
      </c>
      <c r="G45" t="n">
        <v>1.39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HYPERLINK("https://www.defined.fi/sol/DKqgvmBZtBeJqKpPear1WdECALpiSi2Kd4GUfCEYpump?maker=2TPnBYwEJztSMLUpfxd2tiiU62dc6NMJcenqfWejzmNH","https://www.defined.fi/sol/DKqgvmBZtBeJqKpPear1WdECALpiSi2Kd4GUfCEYpump?maker=2TPnBYwEJztSMLUpfxd2tiiU62dc6NMJcenqfWejzmNH")</f>
        <v/>
      </c>
      <c r="M45">
        <f>HYPERLINK("https://dexscreener.com/solana/DKqgvmBZtBeJqKpPear1WdECALpiSi2Kd4GUfCEYpump?maker=2TPnBYwEJztSMLUpfxd2tiiU62dc6NMJcenqfWejzmNH","https://dexscreener.com/solana/DKqgvmBZtBeJqKpPear1WdECALpiSi2Kd4GUfCEYpump?maker=2TPnBYwEJztSMLUpfxd2tiiU62dc6NMJcenqfWejzmNH")</f>
        <v/>
      </c>
    </row>
    <row r="46">
      <c r="A46" t="inlineStr">
        <is>
          <t>CekE2jcGFDMGtYXhAikas1nfWeYuSP1FgHepuh1epump</t>
        </is>
      </c>
      <c r="B46" t="inlineStr">
        <is>
          <t>$BORG</t>
        </is>
      </c>
      <c r="C46" t="n">
        <v>1</v>
      </c>
      <c r="D46" t="n">
        <v>-0.595</v>
      </c>
      <c r="E46" t="n">
        <v>-0.61</v>
      </c>
      <c r="F46" t="n">
        <v>0.969</v>
      </c>
      <c r="G46" t="n">
        <v>0.373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HYPERLINK("https://www.defined.fi/sol/CekE2jcGFDMGtYXhAikas1nfWeYuSP1FgHepuh1epump?maker=2TPnBYwEJztSMLUpfxd2tiiU62dc6NMJcenqfWejzmNH","https://www.defined.fi/sol/CekE2jcGFDMGtYXhAikas1nfWeYuSP1FgHepuh1epump?maker=2TPnBYwEJztSMLUpfxd2tiiU62dc6NMJcenqfWejzmNH")</f>
        <v/>
      </c>
      <c r="M46">
        <f>HYPERLINK("https://dexscreener.com/solana/CekE2jcGFDMGtYXhAikas1nfWeYuSP1FgHepuh1epump?maker=2TPnBYwEJztSMLUpfxd2tiiU62dc6NMJcenqfWejzmNH","https://dexscreener.com/solana/CekE2jcGFDMGtYXhAikas1nfWeYuSP1FgHepuh1epump?maker=2TPnBYwEJztSMLUpfxd2tiiU62dc6NMJcenqfWejzmNH")</f>
        <v/>
      </c>
    </row>
    <row r="47">
      <c r="A47" t="inlineStr">
        <is>
          <t>BHneEj79vQxb2vF15883KH8UDSkoudxk7DS7QYE2pump</t>
        </is>
      </c>
      <c r="B47" t="inlineStr">
        <is>
          <t>Amelia</t>
        </is>
      </c>
      <c r="C47" t="n">
        <v>2</v>
      </c>
      <c r="D47" t="n">
        <v>0.703</v>
      </c>
      <c r="E47" t="n">
        <v>2.44</v>
      </c>
      <c r="F47" t="n">
        <v>0.288</v>
      </c>
      <c r="G47" t="n">
        <v>0.991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HYPERLINK("https://www.defined.fi/sol/BHneEj79vQxb2vF15883KH8UDSkoudxk7DS7QYE2pump?maker=2TPnBYwEJztSMLUpfxd2tiiU62dc6NMJcenqfWejzmNH","https://www.defined.fi/sol/BHneEj79vQxb2vF15883KH8UDSkoudxk7DS7QYE2pump?maker=2TPnBYwEJztSMLUpfxd2tiiU62dc6NMJcenqfWejzmNH")</f>
        <v/>
      </c>
      <c r="M47">
        <f>HYPERLINK("https://dexscreener.com/solana/BHneEj79vQxb2vF15883KH8UDSkoudxk7DS7QYE2pump?maker=2TPnBYwEJztSMLUpfxd2tiiU62dc6NMJcenqfWejzmNH","https://dexscreener.com/solana/BHneEj79vQxb2vF15883KH8UDSkoudxk7DS7QYE2pump?maker=2TPnBYwEJztSMLUpfxd2tiiU62dc6NMJcenqfWejzmNH")</f>
        <v/>
      </c>
    </row>
    <row r="48">
      <c r="A48" t="inlineStr">
        <is>
          <t>7WMh8NGrjgqQGUF8UX6GRwAAAfVJ57EvgzvDsgEmpump</t>
        </is>
      </c>
      <c r="B48" t="inlineStr">
        <is>
          <t>teno</t>
        </is>
      </c>
      <c r="C48" t="n">
        <v>2</v>
      </c>
      <c r="D48" t="n">
        <v>-0.01</v>
      </c>
      <c r="E48" t="n">
        <v>-0.01</v>
      </c>
      <c r="F48" t="n">
        <v>1.17</v>
      </c>
      <c r="G48" t="n">
        <v>1.16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HYPERLINK("https://www.defined.fi/sol/7WMh8NGrjgqQGUF8UX6GRwAAAfVJ57EvgzvDsgEmpump?maker=2TPnBYwEJztSMLUpfxd2tiiU62dc6NMJcenqfWejzmNH","https://www.defined.fi/sol/7WMh8NGrjgqQGUF8UX6GRwAAAfVJ57EvgzvDsgEmpump?maker=2TPnBYwEJztSMLUpfxd2tiiU62dc6NMJcenqfWejzmNH")</f>
        <v/>
      </c>
      <c r="M48">
        <f>HYPERLINK("https://dexscreener.com/solana/7WMh8NGrjgqQGUF8UX6GRwAAAfVJ57EvgzvDsgEmpump?maker=2TPnBYwEJztSMLUpfxd2tiiU62dc6NMJcenqfWejzmNH","https://dexscreener.com/solana/7WMh8NGrjgqQGUF8UX6GRwAAAfVJ57EvgzvDsgEmpump?maker=2TPnBYwEJztSMLUpfxd2tiiU62dc6NMJcenqfWejzmNH")</f>
        <v/>
      </c>
    </row>
    <row r="49">
      <c r="A49" t="inlineStr">
        <is>
          <t>FGSheu4NuiGqf8zjP9Na5BtdQTmd1SzfcdYZAHHNpump</t>
        </is>
      </c>
      <c r="B49" t="inlineStr">
        <is>
          <t>FDLZ</t>
        </is>
      </c>
      <c r="C49" t="n">
        <v>2</v>
      </c>
      <c r="D49" t="n">
        <v>0.099</v>
      </c>
      <c r="E49" t="n">
        <v>0.2</v>
      </c>
      <c r="F49" t="n">
        <v>0.48</v>
      </c>
      <c r="G49" t="n">
        <v>0.579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HYPERLINK("https://www.defined.fi/sol/FGSheu4NuiGqf8zjP9Na5BtdQTmd1SzfcdYZAHHNpump?maker=2TPnBYwEJztSMLUpfxd2tiiU62dc6NMJcenqfWejzmNH","https://www.defined.fi/sol/FGSheu4NuiGqf8zjP9Na5BtdQTmd1SzfcdYZAHHNpump?maker=2TPnBYwEJztSMLUpfxd2tiiU62dc6NMJcenqfWejzmNH")</f>
        <v/>
      </c>
      <c r="M49">
        <f>HYPERLINK("https://dexscreener.com/solana/FGSheu4NuiGqf8zjP9Na5BtdQTmd1SzfcdYZAHHNpump?maker=2TPnBYwEJztSMLUpfxd2tiiU62dc6NMJcenqfWejzmNH","https://dexscreener.com/solana/FGSheu4NuiGqf8zjP9Na5BtdQTmd1SzfcdYZAHHNpump?maker=2TPnBYwEJztSMLUpfxd2tiiU62dc6NMJcenqfWejzmNH")</f>
        <v/>
      </c>
    </row>
    <row r="50">
      <c r="A50" t="inlineStr">
        <is>
          <t>oreoU2P8bN6jkk3jbaiVxYnG1dCXcYxwhwyK9jSybcp</t>
        </is>
      </c>
      <c r="B50" t="inlineStr">
        <is>
          <t>ORE</t>
        </is>
      </c>
      <c r="C50" t="n">
        <v>2</v>
      </c>
      <c r="D50" t="n">
        <v>-26.61</v>
      </c>
      <c r="E50" t="n">
        <v>-1</v>
      </c>
      <c r="F50" t="n">
        <v>110.45</v>
      </c>
      <c r="G50" t="n">
        <v>71.95999999999999</v>
      </c>
      <c r="H50" t="n">
        <v>26</v>
      </c>
      <c r="I50" t="n">
        <v>32</v>
      </c>
      <c r="J50" t="n">
        <v>-1</v>
      </c>
      <c r="K50" t="n">
        <v>-1</v>
      </c>
      <c r="L50">
        <f>HYPERLINK("https://www.defined.fi/sol/oreoU2P8bN6jkk3jbaiVxYnG1dCXcYxwhwyK9jSybcp?maker=2TPnBYwEJztSMLUpfxd2tiiU62dc6NMJcenqfWejzmNH","https://www.defined.fi/sol/oreoU2P8bN6jkk3jbaiVxYnG1dCXcYxwhwyK9jSybcp?maker=2TPnBYwEJztSMLUpfxd2tiiU62dc6NMJcenqfWejzmNH")</f>
        <v/>
      </c>
      <c r="M50">
        <f>HYPERLINK("https://dexscreener.com/solana/oreoU2P8bN6jkk3jbaiVxYnG1dCXcYxwhwyK9jSybcp?maker=2TPnBYwEJztSMLUpfxd2tiiU62dc6NMJcenqfWejzmNH","https://dexscreener.com/solana/oreoU2P8bN6jkk3jbaiVxYnG1dCXcYxwhwyK9jSybcp?maker=2TPnBYwEJztSMLUpfxd2tiiU62dc6NMJcenqfWejzmNH")</f>
        <v/>
      </c>
    </row>
    <row r="51">
      <c r="A51" t="inlineStr">
        <is>
          <t>54FeSp1Sy9jnNsPxKpzVPiKw1fVpSKLb3vZ5rTJTpump</t>
        </is>
      </c>
      <c r="B51" t="inlineStr">
        <is>
          <t>$Spi</t>
        </is>
      </c>
      <c r="C51" t="n">
        <v>2</v>
      </c>
      <c r="D51" t="n">
        <v>-0.499</v>
      </c>
      <c r="E51" t="n">
        <v>-0.08</v>
      </c>
      <c r="F51" t="n">
        <v>6.12</v>
      </c>
      <c r="G51" t="n">
        <v>5.62</v>
      </c>
      <c r="H51" t="n">
        <v>2</v>
      </c>
      <c r="I51" t="n">
        <v>1</v>
      </c>
      <c r="J51" t="n">
        <v>-1</v>
      </c>
      <c r="K51" t="n">
        <v>-1</v>
      </c>
      <c r="L51">
        <f>HYPERLINK("https://www.defined.fi/sol/54FeSp1Sy9jnNsPxKpzVPiKw1fVpSKLb3vZ5rTJTpump?maker=2TPnBYwEJztSMLUpfxd2tiiU62dc6NMJcenqfWejzmNH","https://www.defined.fi/sol/54FeSp1Sy9jnNsPxKpzVPiKw1fVpSKLb3vZ5rTJTpump?maker=2TPnBYwEJztSMLUpfxd2tiiU62dc6NMJcenqfWejzmNH")</f>
        <v/>
      </c>
      <c r="M51">
        <f>HYPERLINK("https://dexscreener.com/solana/54FeSp1Sy9jnNsPxKpzVPiKw1fVpSKLb3vZ5rTJTpump?maker=2TPnBYwEJztSMLUpfxd2tiiU62dc6NMJcenqfWejzmNH","https://dexscreener.com/solana/54FeSp1Sy9jnNsPxKpzVPiKw1fVpSKLb3vZ5rTJTpump?maker=2TPnBYwEJztSMLUpfxd2tiiU62dc6NMJcenqfWejzmNH")</f>
        <v/>
      </c>
    </row>
    <row r="52">
      <c r="A52" t="inlineStr">
        <is>
          <t>3oiWyFTrECVJZczQFEEfyFrr3M1VaRvt4FwPt8fSpump</t>
        </is>
      </c>
      <c r="B52" t="inlineStr">
        <is>
          <t>GRAND</t>
        </is>
      </c>
      <c r="C52" t="n">
        <v>2</v>
      </c>
      <c r="D52" t="n">
        <v>0.591</v>
      </c>
      <c r="E52" t="n">
        <v>0.1</v>
      </c>
      <c r="F52" t="n">
        <v>5.7</v>
      </c>
      <c r="G52" t="n">
        <v>6.29</v>
      </c>
      <c r="H52" t="n">
        <v>2</v>
      </c>
      <c r="I52" t="n">
        <v>3</v>
      </c>
      <c r="J52" t="n">
        <v>-1</v>
      </c>
      <c r="K52" t="n">
        <v>-1</v>
      </c>
      <c r="L52">
        <f>HYPERLINK("https://www.defined.fi/sol/3oiWyFTrECVJZczQFEEfyFrr3M1VaRvt4FwPt8fSpump?maker=2TPnBYwEJztSMLUpfxd2tiiU62dc6NMJcenqfWejzmNH","https://www.defined.fi/sol/3oiWyFTrECVJZczQFEEfyFrr3M1VaRvt4FwPt8fSpump?maker=2TPnBYwEJztSMLUpfxd2tiiU62dc6NMJcenqfWejzmNH")</f>
        <v/>
      </c>
      <c r="M52">
        <f>HYPERLINK("https://dexscreener.com/solana/3oiWyFTrECVJZczQFEEfyFrr3M1VaRvt4FwPt8fSpump?maker=2TPnBYwEJztSMLUpfxd2tiiU62dc6NMJcenqfWejzmNH","https://dexscreener.com/solana/3oiWyFTrECVJZczQFEEfyFrr3M1VaRvt4FwPt8fSpump?maker=2TPnBYwEJztSMLUpfxd2tiiU62dc6NMJcenqfWejzmNH")</f>
        <v/>
      </c>
    </row>
    <row r="53">
      <c r="A53" t="inlineStr">
        <is>
          <t>PD11M8MB8qQUAiWzyEK4JwfS8rt7Set6av6a5JYpump</t>
        </is>
      </c>
      <c r="B53" t="inlineStr">
        <is>
          <t>AICRYNODE</t>
        </is>
      </c>
      <c r="C53" t="n">
        <v>3</v>
      </c>
      <c r="D53" t="n">
        <v>-0.116</v>
      </c>
      <c r="E53" t="n">
        <v>-0.04</v>
      </c>
      <c r="F53" t="n">
        <v>2.96</v>
      </c>
      <c r="G53" t="n">
        <v>0</v>
      </c>
      <c r="H53" t="n">
        <v>1</v>
      </c>
      <c r="I53" t="n">
        <v>0</v>
      </c>
      <c r="J53" t="n">
        <v>-1</v>
      </c>
      <c r="K53" t="n">
        <v>-1</v>
      </c>
      <c r="L53">
        <f>HYPERLINK("https://www.defined.fi/sol/PD11M8MB8qQUAiWzyEK4JwfS8rt7Set6av6a5JYpump?maker=2TPnBYwEJztSMLUpfxd2tiiU62dc6NMJcenqfWejzmNH","https://www.defined.fi/sol/PD11M8MB8qQUAiWzyEK4JwfS8rt7Set6av6a5JYpump?maker=2TPnBYwEJztSMLUpfxd2tiiU62dc6NMJcenqfWejzmNH")</f>
        <v/>
      </c>
      <c r="M53">
        <f>HYPERLINK("https://dexscreener.com/solana/PD11M8MB8qQUAiWzyEK4JwfS8rt7Set6av6a5JYpump?maker=2TPnBYwEJztSMLUpfxd2tiiU62dc6NMJcenqfWejzmNH","https://dexscreener.com/solana/PD11M8MB8qQUAiWzyEK4JwfS8rt7Set6av6a5JYpump?maker=2TPnBYwEJztSMLUpfxd2tiiU62dc6NMJcenqfWejzmNH")</f>
        <v/>
      </c>
    </row>
    <row r="54">
      <c r="A54" t="inlineStr">
        <is>
          <t>BqJyEmXDw6oGQLzHM6MsBZjpip6BRe1MyeZJAfK8pump</t>
        </is>
      </c>
      <c r="B54" t="inlineStr">
        <is>
          <t>VOTE</t>
        </is>
      </c>
      <c r="C54" t="n">
        <v>4</v>
      </c>
      <c r="D54" t="n">
        <v>-4.96</v>
      </c>
      <c r="E54" t="n">
        <v>-0.54</v>
      </c>
      <c r="F54" t="n">
        <v>9.17</v>
      </c>
      <c r="G54" t="n">
        <v>4.21</v>
      </c>
      <c r="H54" t="n">
        <v>3</v>
      </c>
      <c r="I54" t="n">
        <v>1</v>
      </c>
      <c r="J54" t="n">
        <v>-1</v>
      </c>
      <c r="K54" t="n">
        <v>-1</v>
      </c>
      <c r="L54">
        <f>HYPERLINK("https://www.defined.fi/sol/BqJyEmXDw6oGQLzHM6MsBZjpip6BRe1MyeZJAfK8pump?maker=2TPnBYwEJztSMLUpfxd2tiiU62dc6NMJcenqfWejzmNH","https://www.defined.fi/sol/BqJyEmXDw6oGQLzHM6MsBZjpip6BRe1MyeZJAfK8pump?maker=2TPnBYwEJztSMLUpfxd2tiiU62dc6NMJcenqfWejzmNH")</f>
        <v/>
      </c>
      <c r="M54">
        <f>HYPERLINK("https://dexscreener.com/solana/BqJyEmXDw6oGQLzHM6MsBZjpip6BRe1MyeZJAfK8pump?maker=2TPnBYwEJztSMLUpfxd2tiiU62dc6NMJcenqfWejzmNH","https://dexscreener.com/solana/BqJyEmXDw6oGQLzHM6MsBZjpip6BRe1MyeZJAfK8pump?maker=2TPnBYwEJztSMLUpfxd2tiiU62dc6NMJcenqfWejzmNH")</f>
        <v/>
      </c>
    </row>
    <row r="55">
      <c r="A55" t="inlineStr">
        <is>
          <t>CQAU4hAwy89wDS2yx5y4oAxVfzRZZWb6nETJdc1WD139</t>
        </is>
      </c>
      <c r="B55" t="inlineStr">
        <is>
          <t>JEET</t>
        </is>
      </c>
      <c r="C55" t="n">
        <v>5</v>
      </c>
      <c r="D55" t="n">
        <v>-0.407</v>
      </c>
      <c r="E55" t="n">
        <v>-0.64</v>
      </c>
      <c r="F55" t="n">
        <v>0.641</v>
      </c>
      <c r="G55" t="n">
        <v>0.234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HYPERLINK("https://www.defined.fi/sol/CQAU4hAwy89wDS2yx5y4oAxVfzRZZWb6nETJdc1WD139?maker=2TPnBYwEJztSMLUpfxd2tiiU62dc6NMJcenqfWejzmNH","https://www.defined.fi/sol/CQAU4hAwy89wDS2yx5y4oAxVfzRZZWb6nETJdc1WD139?maker=2TPnBYwEJztSMLUpfxd2tiiU62dc6NMJcenqfWejzmNH")</f>
        <v/>
      </c>
      <c r="M55">
        <f>HYPERLINK("https://dexscreener.com/solana/CQAU4hAwy89wDS2yx5y4oAxVfzRZZWb6nETJdc1WD139?maker=2TPnBYwEJztSMLUpfxd2tiiU62dc6NMJcenqfWejzmNH","https://dexscreener.com/solana/CQAU4hAwy89wDS2yx5y4oAxVfzRZZWb6nETJdc1WD139?maker=2TPnBYwEJztSMLUpfxd2tiiU62dc6NMJcenqfWejzmNH")</f>
        <v/>
      </c>
    </row>
    <row r="56">
      <c r="A56" t="inlineStr">
        <is>
          <t>5eafqp6ic7WpxUsKJLhnLxthUcEYatjhXPNLBRZCpump</t>
        </is>
      </c>
      <c r="B56" t="inlineStr">
        <is>
          <t>PIU</t>
        </is>
      </c>
      <c r="C56" t="n">
        <v>6</v>
      </c>
      <c r="D56" t="n">
        <v>0.597</v>
      </c>
      <c r="E56" t="n">
        <v>0.16</v>
      </c>
      <c r="F56" t="n">
        <v>3.69</v>
      </c>
      <c r="G56" t="n">
        <v>4.28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HYPERLINK("https://www.defined.fi/sol/5eafqp6ic7WpxUsKJLhnLxthUcEYatjhXPNLBRZCpump?maker=2TPnBYwEJztSMLUpfxd2tiiU62dc6NMJcenqfWejzmNH","https://www.defined.fi/sol/5eafqp6ic7WpxUsKJLhnLxthUcEYatjhXPNLBRZCpump?maker=2TPnBYwEJztSMLUpfxd2tiiU62dc6NMJcenqfWejzmNH")</f>
        <v/>
      </c>
      <c r="M56">
        <f>HYPERLINK("https://dexscreener.com/solana/5eafqp6ic7WpxUsKJLhnLxthUcEYatjhXPNLBRZCpump?maker=2TPnBYwEJztSMLUpfxd2tiiU62dc6NMJcenqfWejzmNH","https://dexscreener.com/solana/5eafqp6ic7WpxUsKJLhnLxthUcEYatjhXPNLBRZCpump?maker=2TPnBYwEJztSMLUpfxd2tiiU62dc6NMJcenqfWejzmNH")</f>
        <v/>
      </c>
    </row>
    <row r="57">
      <c r="A57" t="inlineStr">
        <is>
          <t>9yRFUadoiMEcqRQuMzNhn6wX8Mphi3FDcau15vUupump</t>
        </is>
      </c>
      <c r="B57" t="inlineStr">
        <is>
          <t>$MINS</t>
        </is>
      </c>
      <c r="C57" t="n">
        <v>7</v>
      </c>
      <c r="D57" t="n">
        <v>-0.119</v>
      </c>
      <c r="E57" t="n">
        <v>-0.42</v>
      </c>
      <c r="F57" t="n">
        <v>0.284</v>
      </c>
      <c r="G57" t="n">
        <v>0.165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HYPERLINK("https://www.defined.fi/sol/9yRFUadoiMEcqRQuMzNhn6wX8Mphi3FDcau15vUupump?maker=2TPnBYwEJztSMLUpfxd2tiiU62dc6NMJcenqfWejzmNH","https://www.defined.fi/sol/9yRFUadoiMEcqRQuMzNhn6wX8Mphi3FDcau15vUupump?maker=2TPnBYwEJztSMLUpfxd2tiiU62dc6NMJcenqfWejzmNH")</f>
        <v/>
      </c>
      <c r="M57">
        <f>HYPERLINK("https://dexscreener.com/solana/9yRFUadoiMEcqRQuMzNhn6wX8Mphi3FDcau15vUupump?maker=2TPnBYwEJztSMLUpfxd2tiiU62dc6NMJcenqfWejzmNH","https://dexscreener.com/solana/9yRFUadoiMEcqRQuMzNhn6wX8Mphi3FDcau15vUupump?maker=2TPnBYwEJztSMLUpfxd2tiiU62dc6NMJcenqfWejzmNH")</f>
        <v/>
      </c>
    </row>
    <row r="58">
      <c r="A58" t="inlineStr">
        <is>
          <t>EA8gnhyGTGd73LcFZRTybziXcgaPBpidHWBcpa5Lpump</t>
        </is>
      </c>
      <c r="B58" t="inlineStr">
        <is>
          <t>TRUTH</t>
        </is>
      </c>
      <c r="C58" t="n">
        <v>7</v>
      </c>
      <c r="D58" t="n">
        <v>-0.062</v>
      </c>
      <c r="E58" t="n">
        <v>-0.12</v>
      </c>
      <c r="F58" t="n">
        <v>0.501</v>
      </c>
      <c r="G58" t="n">
        <v>0.439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HYPERLINK("https://www.defined.fi/sol/EA8gnhyGTGd73LcFZRTybziXcgaPBpidHWBcpa5Lpump?maker=2TPnBYwEJztSMLUpfxd2tiiU62dc6NMJcenqfWejzmNH","https://www.defined.fi/sol/EA8gnhyGTGd73LcFZRTybziXcgaPBpidHWBcpa5Lpump?maker=2TPnBYwEJztSMLUpfxd2tiiU62dc6NMJcenqfWejzmNH")</f>
        <v/>
      </c>
      <c r="M58">
        <f>HYPERLINK("https://dexscreener.com/solana/EA8gnhyGTGd73LcFZRTybziXcgaPBpidHWBcpa5Lpump?maker=2TPnBYwEJztSMLUpfxd2tiiU62dc6NMJcenqfWejzmNH","https://dexscreener.com/solana/EA8gnhyGTGd73LcFZRTybziXcgaPBpidHWBcpa5Lpump?maker=2TPnBYwEJztSMLUpfxd2tiiU62dc6NMJcenqfWejzmNH")</f>
        <v/>
      </c>
    </row>
    <row r="59">
      <c r="A59" t="inlineStr">
        <is>
          <t>6iezmEdeiUCzGGq4kjgyWvFDuajTPNWZqjzV3G2Qpump</t>
        </is>
      </c>
      <c r="B59" t="inlineStr">
        <is>
          <t>smurfette</t>
        </is>
      </c>
      <c r="C59" t="n">
        <v>7</v>
      </c>
      <c r="D59" t="n">
        <v>-0.145</v>
      </c>
      <c r="E59" t="n">
        <v>-0.12</v>
      </c>
      <c r="F59" t="n">
        <v>1.16</v>
      </c>
      <c r="G59" t="n">
        <v>1.02</v>
      </c>
      <c r="H59" t="n">
        <v>2</v>
      </c>
      <c r="I59" t="n">
        <v>1</v>
      </c>
      <c r="J59" t="n">
        <v>-1</v>
      </c>
      <c r="K59" t="n">
        <v>-1</v>
      </c>
      <c r="L59">
        <f>HYPERLINK("https://www.defined.fi/sol/6iezmEdeiUCzGGq4kjgyWvFDuajTPNWZqjzV3G2Qpump?maker=2TPnBYwEJztSMLUpfxd2tiiU62dc6NMJcenqfWejzmNH","https://www.defined.fi/sol/6iezmEdeiUCzGGq4kjgyWvFDuajTPNWZqjzV3G2Qpump?maker=2TPnBYwEJztSMLUpfxd2tiiU62dc6NMJcenqfWejzmNH")</f>
        <v/>
      </c>
      <c r="M59">
        <f>HYPERLINK("https://dexscreener.com/solana/6iezmEdeiUCzGGq4kjgyWvFDuajTPNWZqjzV3G2Qpump?maker=2TPnBYwEJztSMLUpfxd2tiiU62dc6NMJcenqfWejzmNH","https://dexscreener.com/solana/6iezmEdeiUCzGGq4kjgyWvFDuajTPNWZqjzV3G2Qpump?maker=2TPnBYwEJztSMLUpfxd2tiiU62dc6NMJcenqfWejzmNH")</f>
        <v/>
      </c>
    </row>
    <row r="60">
      <c r="A60" t="inlineStr">
        <is>
          <t>HhCUxpFg3pcK3yoxPNBsYupn2vqebHHvBpZwiStXpump</t>
        </is>
      </c>
      <c r="B60" t="inlineStr">
        <is>
          <t>Bertie</t>
        </is>
      </c>
      <c r="C60" t="n">
        <v>7</v>
      </c>
      <c r="D60" t="n">
        <v>0.218</v>
      </c>
      <c r="E60" t="n">
        <v>0.1</v>
      </c>
      <c r="F60" t="n">
        <v>2.07</v>
      </c>
      <c r="G60" t="n">
        <v>2.29</v>
      </c>
      <c r="H60" t="n">
        <v>2</v>
      </c>
      <c r="I60" t="n">
        <v>1</v>
      </c>
      <c r="J60" t="n">
        <v>-1</v>
      </c>
      <c r="K60" t="n">
        <v>-1</v>
      </c>
      <c r="L60">
        <f>HYPERLINK("https://www.defined.fi/sol/HhCUxpFg3pcK3yoxPNBsYupn2vqebHHvBpZwiStXpump?maker=2TPnBYwEJztSMLUpfxd2tiiU62dc6NMJcenqfWejzmNH","https://www.defined.fi/sol/HhCUxpFg3pcK3yoxPNBsYupn2vqebHHvBpZwiStXpump?maker=2TPnBYwEJztSMLUpfxd2tiiU62dc6NMJcenqfWejzmNH")</f>
        <v/>
      </c>
      <c r="M60">
        <f>HYPERLINK("https://dexscreener.com/solana/HhCUxpFg3pcK3yoxPNBsYupn2vqebHHvBpZwiStXpump?maker=2TPnBYwEJztSMLUpfxd2tiiU62dc6NMJcenqfWejzmNH","https://dexscreener.com/solana/HhCUxpFg3pcK3yoxPNBsYupn2vqebHHvBpZwiStXpump?maker=2TPnBYwEJztSMLUpfxd2tiiU62dc6NMJcenqfWejzmNH")</f>
        <v/>
      </c>
    </row>
    <row r="61">
      <c r="A61" t="inlineStr">
        <is>
          <t>BReSxAuENKLu9ywQuacupjDy5qPzoZQ5HfcoYgVipump</t>
        </is>
      </c>
      <c r="B61" t="inlineStr">
        <is>
          <t>Harry</t>
        </is>
      </c>
      <c r="C61" t="n">
        <v>7</v>
      </c>
      <c r="D61" t="n">
        <v>-0.08500000000000001</v>
      </c>
      <c r="E61" t="n">
        <v>-0.14</v>
      </c>
      <c r="F61" t="n">
        <v>0.586</v>
      </c>
      <c r="G61" t="n">
        <v>0.501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HYPERLINK("https://www.defined.fi/sol/BReSxAuENKLu9ywQuacupjDy5qPzoZQ5HfcoYgVipump?maker=2TPnBYwEJztSMLUpfxd2tiiU62dc6NMJcenqfWejzmNH","https://www.defined.fi/sol/BReSxAuENKLu9ywQuacupjDy5qPzoZQ5HfcoYgVipump?maker=2TPnBYwEJztSMLUpfxd2tiiU62dc6NMJcenqfWejzmNH")</f>
        <v/>
      </c>
      <c r="M61">
        <f>HYPERLINK("https://dexscreener.com/solana/BReSxAuENKLu9ywQuacupjDy5qPzoZQ5HfcoYgVipump?maker=2TPnBYwEJztSMLUpfxd2tiiU62dc6NMJcenqfWejzmNH","https://dexscreener.com/solana/BReSxAuENKLu9ywQuacupjDy5qPzoZQ5HfcoYgVipump?maker=2TPnBYwEJztSMLUpfxd2tiiU62dc6NMJcenqfWejzmNH")</f>
        <v/>
      </c>
    </row>
    <row r="62">
      <c r="A62" t="inlineStr">
        <is>
          <t>GFTGd5z5Wj37DBmtBz7Wnq4K4jJ5VzCkP9a6zxKMpump</t>
        </is>
      </c>
      <c r="B62" t="inlineStr">
        <is>
          <t>copium</t>
        </is>
      </c>
      <c r="C62" t="n">
        <v>7</v>
      </c>
      <c r="D62" t="n">
        <v>-0.046</v>
      </c>
      <c r="E62" t="n">
        <v>-1</v>
      </c>
      <c r="F62" t="n">
        <v>0.379</v>
      </c>
      <c r="G62" t="n">
        <v>0.333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HYPERLINK("https://www.defined.fi/sol/GFTGd5z5Wj37DBmtBz7Wnq4K4jJ5VzCkP9a6zxKMpump?maker=2TPnBYwEJztSMLUpfxd2tiiU62dc6NMJcenqfWejzmNH","https://www.defined.fi/sol/GFTGd5z5Wj37DBmtBz7Wnq4K4jJ5VzCkP9a6zxKMpump?maker=2TPnBYwEJztSMLUpfxd2tiiU62dc6NMJcenqfWejzmNH")</f>
        <v/>
      </c>
      <c r="M62">
        <f>HYPERLINK("https://dexscreener.com/solana/GFTGd5z5Wj37DBmtBz7Wnq4K4jJ5VzCkP9a6zxKMpump?maker=2TPnBYwEJztSMLUpfxd2tiiU62dc6NMJcenqfWejzmNH","https://dexscreener.com/solana/GFTGd5z5Wj37DBmtBz7Wnq4K4jJ5VzCkP9a6zxKMpump?maker=2TPnBYwEJztSMLUpfxd2tiiU62dc6NMJcenqfWejzmNH")</f>
        <v/>
      </c>
    </row>
    <row r="63">
      <c r="A63" t="inlineStr">
        <is>
          <t>CRKH8N84iHiE1StwPooiyRwj8GKf1j8cViE5jktjpump</t>
        </is>
      </c>
      <c r="B63" t="inlineStr">
        <is>
          <t>copium</t>
        </is>
      </c>
      <c r="C63" t="n">
        <v>7</v>
      </c>
      <c r="D63" t="n">
        <v>-0.789</v>
      </c>
      <c r="E63" t="n">
        <v>-0.67</v>
      </c>
      <c r="F63" t="n">
        <v>1.17</v>
      </c>
      <c r="G63" t="n">
        <v>0.383</v>
      </c>
      <c r="H63" t="n">
        <v>1</v>
      </c>
      <c r="I63" t="n">
        <v>1</v>
      </c>
      <c r="J63" t="n">
        <v>-1</v>
      </c>
      <c r="K63" t="n">
        <v>-1</v>
      </c>
      <c r="L63">
        <f>HYPERLINK("https://www.defined.fi/sol/CRKH8N84iHiE1StwPooiyRwj8GKf1j8cViE5jktjpump?maker=2TPnBYwEJztSMLUpfxd2tiiU62dc6NMJcenqfWejzmNH","https://www.defined.fi/sol/CRKH8N84iHiE1StwPooiyRwj8GKf1j8cViE5jktjpump?maker=2TPnBYwEJztSMLUpfxd2tiiU62dc6NMJcenqfWejzmNH")</f>
        <v/>
      </c>
      <c r="M63">
        <f>HYPERLINK("https://dexscreener.com/solana/CRKH8N84iHiE1StwPooiyRwj8GKf1j8cViE5jktjpump?maker=2TPnBYwEJztSMLUpfxd2tiiU62dc6NMJcenqfWejzmNH","https://dexscreener.com/solana/CRKH8N84iHiE1StwPooiyRwj8GKf1j8cViE5jktjpump?maker=2TPnBYwEJztSMLUpfxd2tiiU62dc6NMJcenqfWejzmNH")</f>
        <v/>
      </c>
    </row>
    <row r="64">
      <c r="A64" t="inlineStr">
        <is>
          <t>99HyJGhAsLGDSwAZnwpUKZcVTAWDeMiZTeLHparvpump</t>
        </is>
      </c>
      <c r="B64" t="inlineStr">
        <is>
          <t>GOGO</t>
        </is>
      </c>
      <c r="C64" t="n">
        <v>7</v>
      </c>
      <c r="D64" t="n">
        <v>-1.49</v>
      </c>
      <c r="E64" t="n">
        <v>-0.84</v>
      </c>
      <c r="F64" t="n">
        <v>1.77</v>
      </c>
      <c r="G64" t="n">
        <v>0.282</v>
      </c>
      <c r="H64" t="n">
        <v>2</v>
      </c>
      <c r="I64" t="n">
        <v>1</v>
      </c>
      <c r="J64" t="n">
        <v>-1</v>
      </c>
      <c r="K64" t="n">
        <v>-1</v>
      </c>
      <c r="L64">
        <f>HYPERLINK("https://www.defined.fi/sol/99HyJGhAsLGDSwAZnwpUKZcVTAWDeMiZTeLHparvpump?maker=2TPnBYwEJztSMLUpfxd2tiiU62dc6NMJcenqfWejzmNH","https://www.defined.fi/sol/99HyJGhAsLGDSwAZnwpUKZcVTAWDeMiZTeLHparvpump?maker=2TPnBYwEJztSMLUpfxd2tiiU62dc6NMJcenqfWejzmNH")</f>
        <v/>
      </c>
      <c r="M64">
        <f>HYPERLINK("https://dexscreener.com/solana/99HyJGhAsLGDSwAZnwpUKZcVTAWDeMiZTeLHparvpump?maker=2TPnBYwEJztSMLUpfxd2tiiU62dc6NMJcenqfWejzmNH","https://dexscreener.com/solana/99HyJGhAsLGDSwAZnwpUKZcVTAWDeMiZTeLHparvpump?maker=2TPnBYwEJztSMLUpfxd2tiiU62dc6NMJcenqfWejzmNH")</f>
        <v/>
      </c>
    </row>
    <row r="65">
      <c r="A65" t="inlineStr">
        <is>
          <t>GTLMdhtcHhqAbY3h8sKd9Y6yNLmYaT4NS3qgQr82HBCT</t>
        </is>
      </c>
      <c r="B65" t="inlineStr">
        <is>
          <t>2008</t>
        </is>
      </c>
      <c r="C65" t="n">
        <v>7</v>
      </c>
      <c r="D65" t="n">
        <v>-0.145</v>
      </c>
      <c r="E65" t="n">
        <v>-0.3</v>
      </c>
      <c r="F65" t="n">
        <v>0.483</v>
      </c>
      <c r="G65" t="n">
        <v>0.338</v>
      </c>
      <c r="H65" t="n">
        <v>2</v>
      </c>
      <c r="I65" t="n">
        <v>1</v>
      </c>
      <c r="J65" t="n">
        <v>-1</v>
      </c>
      <c r="K65" t="n">
        <v>-1</v>
      </c>
      <c r="L65">
        <f>HYPERLINK("https://www.defined.fi/sol/GTLMdhtcHhqAbY3h8sKd9Y6yNLmYaT4NS3qgQr82HBCT?maker=2TPnBYwEJztSMLUpfxd2tiiU62dc6NMJcenqfWejzmNH","https://www.defined.fi/sol/GTLMdhtcHhqAbY3h8sKd9Y6yNLmYaT4NS3qgQr82HBCT?maker=2TPnBYwEJztSMLUpfxd2tiiU62dc6NMJcenqfWejzmNH")</f>
        <v/>
      </c>
      <c r="M65">
        <f>HYPERLINK("https://dexscreener.com/solana/GTLMdhtcHhqAbY3h8sKd9Y6yNLmYaT4NS3qgQr82HBCT?maker=2TPnBYwEJztSMLUpfxd2tiiU62dc6NMJcenqfWejzmNH","https://dexscreener.com/solana/GTLMdhtcHhqAbY3h8sKd9Y6yNLmYaT4NS3qgQr82HBCT?maker=2TPnBYwEJztSMLUpfxd2tiiU62dc6NMJcenqfWejzmNH")</f>
        <v/>
      </c>
    </row>
    <row r="66">
      <c r="A66" t="inlineStr">
        <is>
          <t>6FC5FWyDXDJMfKrbBGHXr8YDpsXRVJMKLh7ZE6Vzpump</t>
        </is>
      </c>
      <c r="B66" t="inlineStr">
        <is>
          <t>silly</t>
        </is>
      </c>
      <c r="C66" t="n">
        <v>7</v>
      </c>
      <c r="D66" t="n">
        <v>-1.66</v>
      </c>
      <c r="E66" t="n">
        <v>-0.9</v>
      </c>
      <c r="F66" t="n">
        <v>1.85</v>
      </c>
      <c r="G66" t="n">
        <v>0.187</v>
      </c>
      <c r="H66" t="n">
        <v>2</v>
      </c>
      <c r="I66" t="n">
        <v>1</v>
      </c>
      <c r="J66" t="n">
        <v>-1</v>
      </c>
      <c r="K66" t="n">
        <v>-1</v>
      </c>
      <c r="L66">
        <f>HYPERLINK("https://www.defined.fi/sol/6FC5FWyDXDJMfKrbBGHXr8YDpsXRVJMKLh7ZE6Vzpump?maker=2TPnBYwEJztSMLUpfxd2tiiU62dc6NMJcenqfWejzmNH","https://www.defined.fi/sol/6FC5FWyDXDJMfKrbBGHXr8YDpsXRVJMKLh7ZE6Vzpump?maker=2TPnBYwEJztSMLUpfxd2tiiU62dc6NMJcenqfWejzmNH")</f>
        <v/>
      </c>
      <c r="M66">
        <f>HYPERLINK("https://dexscreener.com/solana/6FC5FWyDXDJMfKrbBGHXr8YDpsXRVJMKLh7ZE6Vzpump?maker=2TPnBYwEJztSMLUpfxd2tiiU62dc6NMJcenqfWejzmNH","https://dexscreener.com/solana/6FC5FWyDXDJMfKrbBGHXr8YDpsXRVJMKLh7ZE6Vzpump?maker=2TPnBYwEJztSMLUpfxd2tiiU62dc6NMJcenqfWejzmNH")</f>
        <v/>
      </c>
    </row>
    <row r="67">
      <c r="A67" t="inlineStr">
        <is>
          <t>8XHwtUs9PX64TGLzWRMZfhhvhRNPdkEMvRdWUQ4Zpump</t>
        </is>
      </c>
      <c r="B67" t="inlineStr">
        <is>
          <t>xp</t>
        </is>
      </c>
      <c r="C67" t="n">
        <v>7</v>
      </c>
      <c r="D67" t="n">
        <v>-1.32</v>
      </c>
      <c r="E67" t="n">
        <v>-0.99</v>
      </c>
      <c r="F67" t="n">
        <v>1.34</v>
      </c>
      <c r="G67" t="n">
        <v>0.019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HYPERLINK("https://www.defined.fi/sol/8XHwtUs9PX64TGLzWRMZfhhvhRNPdkEMvRdWUQ4Zpump?maker=2TPnBYwEJztSMLUpfxd2tiiU62dc6NMJcenqfWejzmNH","https://www.defined.fi/sol/8XHwtUs9PX64TGLzWRMZfhhvhRNPdkEMvRdWUQ4Zpump?maker=2TPnBYwEJztSMLUpfxd2tiiU62dc6NMJcenqfWejzmNH")</f>
        <v/>
      </c>
      <c r="M67">
        <f>HYPERLINK("https://dexscreener.com/solana/8XHwtUs9PX64TGLzWRMZfhhvhRNPdkEMvRdWUQ4Zpump?maker=2TPnBYwEJztSMLUpfxd2tiiU62dc6NMJcenqfWejzmNH","https://dexscreener.com/solana/8XHwtUs9PX64TGLzWRMZfhhvhRNPdkEMvRdWUQ4Zpump?maker=2TPnBYwEJztSMLUpfxd2tiiU62dc6NMJcenqfWejzmNH")</f>
        <v/>
      </c>
    </row>
    <row r="68">
      <c r="A68" t="inlineStr">
        <is>
          <t>PACucxqLwfcxuR8HimcffNim45sSe23dwWt9YccYCbD</t>
        </is>
      </c>
      <c r="B68" t="inlineStr">
        <is>
          <t>PACMEM</t>
        </is>
      </c>
      <c r="C68" t="n">
        <v>7</v>
      </c>
      <c r="D68" t="n">
        <v>-2.92</v>
      </c>
      <c r="E68" t="n">
        <v>-1</v>
      </c>
      <c r="F68" t="n">
        <v>4.03</v>
      </c>
      <c r="G68" t="n">
        <v>1.12</v>
      </c>
      <c r="H68" t="n">
        <v>2</v>
      </c>
      <c r="I68" t="n">
        <v>1</v>
      </c>
      <c r="J68" t="n">
        <v>-1</v>
      </c>
      <c r="K68" t="n">
        <v>-1</v>
      </c>
      <c r="L68">
        <f>HYPERLINK("https://www.defined.fi/sol/PACucxqLwfcxuR8HimcffNim45sSe23dwWt9YccYCbD?maker=2TPnBYwEJztSMLUpfxd2tiiU62dc6NMJcenqfWejzmNH","https://www.defined.fi/sol/PACucxqLwfcxuR8HimcffNim45sSe23dwWt9YccYCbD?maker=2TPnBYwEJztSMLUpfxd2tiiU62dc6NMJcenqfWejzmNH")</f>
        <v/>
      </c>
      <c r="M68">
        <f>HYPERLINK("https://dexscreener.com/solana/PACucxqLwfcxuR8HimcffNim45sSe23dwWt9YccYCbD?maker=2TPnBYwEJztSMLUpfxd2tiiU62dc6NMJcenqfWejzmNH","https://dexscreener.com/solana/PACucxqLwfcxuR8HimcffNim45sSe23dwWt9YccYCbD?maker=2TPnBYwEJztSMLUpfxd2tiiU62dc6NMJcenqfWejzmNH")</f>
        <v/>
      </c>
    </row>
    <row r="69">
      <c r="A69" t="inlineStr">
        <is>
          <t>3KmPRXQES5jXFxHs4Y4AJio44VEH2QoCoZsWuuMR6dkY</t>
        </is>
      </c>
      <c r="B69" t="inlineStr">
        <is>
          <t>niggi</t>
        </is>
      </c>
      <c r="C69" t="n">
        <v>7</v>
      </c>
      <c r="D69" t="n">
        <v>-1.12</v>
      </c>
      <c r="E69" t="n">
        <v>-1</v>
      </c>
      <c r="F69" t="n">
        <v>1.12</v>
      </c>
      <c r="G69" t="n">
        <v>0</v>
      </c>
      <c r="H69" t="n">
        <v>1</v>
      </c>
      <c r="I69" t="n">
        <v>0</v>
      </c>
      <c r="J69" t="n">
        <v>-1</v>
      </c>
      <c r="K69" t="n">
        <v>-1</v>
      </c>
      <c r="L69">
        <f>HYPERLINK("https://www.defined.fi/sol/3KmPRXQES5jXFxHs4Y4AJio44VEH2QoCoZsWuuMR6dkY?maker=2TPnBYwEJztSMLUpfxd2tiiU62dc6NMJcenqfWejzmNH","https://www.defined.fi/sol/3KmPRXQES5jXFxHs4Y4AJio44VEH2QoCoZsWuuMR6dkY?maker=2TPnBYwEJztSMLUpfxd2tiiU62dc6NMJcenqfWejzmNH")</f>
        <v/>
      </c>
      <c r="M69">
        <f>HYPERLINK("https://dexscreener.com/solana/3KmPRXQES5jXFxHs4Y4AJio44VEH2QoCoZsWuuMR6dkY?maker=2TPnBYwEJztSMLUpfxd2tiiU62dc6NMJcenqfWejzmNH","https://dexscreener.com/solana/3KmPRXQES5jXFxHs4Y4AJio44VEH2QoCoZsWuuMR6dkY?maker=2TPnBYwEJztSMLUpfxd2tiiU62dc6NMJcenqfWejzmNH")</f>
        <v/>
      </c>
    </row>
    <row r="70">
      <c r="A70" t="inlineStr">
        <is>
          <t>8YGNACGaFimaFGwfZs5sZFhxrQfxc7F3ZSHKHZvCpump</t>
        </is>
      </c>
      <c r="B70" t="inlineStr">
        <is>
          <t>SPF</t>
        </is>
      </c>
      <c r="C70" t="n">
        <v>7</v>
      </c>
      <c r="D70" t="n">
        <v>0.333</v>
      </c>
      <c r="E70" t="n">
        <v>0.18</v>
      </c>
      <c r="F70" t="n">
        <v>1.85</v>
      </c>
      <c r="G70" t="n">
        <v>2.18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HYPERLINK("https://www.defined.fi/sol/8YGNACGaFimaFGwfZs5sZFhxrQfxc7F3ZSHKHZvCpump?maker=2TPnBYwEJztSMLUpfxd2tiiU62dc6NMJcenqfWejzmNH","https://www.defined.fi/sol/8YGNACGaFimaFGwfZs5sZFhxrQfxc7F3ZSHKHZvCpump?maker=2TPnBYwEJztSMLUpfxd2tiiU62dc6NMJcenqfWejzmNH")</f>
        <v/>
      </c>
      <c r="M70">
        <f>HYPERLINK("https://dexscreener.com/solana/8YGNACGaFimaFGwfZs5sZFhxrQfxc7F3ZSHKHZvCpump?maker=2TPnBYwEJztSMLUpfxd2tiiU62dc6NMJcenqfWejzmNH","https://dexscreener.com/solana/8YGNACGaFimaFGwfZs5sZFhxrQfxc7F3ZSHKHZvCpump?maker=2TPnBYwEJztSMLUpfxd2tiiU62dc6NMJcenqfWejzmNH")</f>
        <v/>
      </c>
    </row>
    <row r="71">
      <c r="A71" t="inlineStr">
        <is>
          <t>9zTWNUX5rPGA7vhkA98wsCoJjeQh9uyiQ1LjKDJrpump</t>
        </is>
      </c>
      <c r="B71" t="inlineStr">
        <is>
          <t>NIKI</t>
        </is>
      </c>
      <c r="C71" t="n">
        <v>7</v>
      </c>
      <c r="D71" t="n">
        <v>-0.257</v>
      </c>
      <c r="E71" t="n">
        <v>-0.14</v>
      </c>
      <c r="F71" t="n">
        <v>1.85</v>
      </c>
      <c r="G71" t="n">
        <v>1.59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HYPERLINK("https://www.defined.fi/sol/9zTWNUX5rPGA7vhkA98wsCoJjeQh9uyiQ1LjKDJrpump?maker=2TPnBYwEJztSMLUpfxd2tiiU62dc6NMJcenqfWejzmNH","https://www.defined.fi/sol/9zTWNUX5rPGA7vhkA98wsCoJjeQh9uyiQ1LjKDJrpump?maker=2TPnBYwEJztSMLUpfxd2tiiU62dc6NMJcenqfWejzmNH")</f>
        <v/>
      </c>
      <c r="M71">
        <f>HYPERLINK("https://dexscreener.com/solana/9zTWNUX5rPGA7vhkA98wsCoJjeQh9uyiQ1LjKDJrpump?maker=2TPnBYwEJztSMLUpfxd2tiiU62dc6NMJcenqfWejzmNH","https://dexscreener.com/solana/9zTWNUX5rPGA7vhkA98wsCoJjeQh9uyiQ1LjKDJrpump?maker=2TPnBYwEJztSMLUpfxd2tiiU62dc6NMJcenqfWejzmNH")</f>
        <v/>
      </c>
    </row>
    <row r="72">
      <c r="A72" t="inlineStr">
        <is>
          <t>qm7sy3qzeN8ph3YYzw18mpkZvJHfT4EGuUri5ecpump</t>
        </is>
      </c>
      <c r="B72" t="inlineStr">
        <is>
          <t>SUKI</t>
        </is>
      </c>
      <c r="C72" t="n">
        <v>7</v>
      </c>
      <c r="D72" t="n">
        <v>3.99</v>
      </c>
      <c r="E72" t="n">
        <v>2.42</v>
      </c>
      <c r="F72" t="n">
        <v>1.64</v>
      </c>
      <c r="G72" t="n">
        <v>5.63</v>
      </c>
      <c r="H72" t="n">
        <v>1</v>
      </c>
      <c r="I72" t="n">
        <v>3</v>
      </c>
      <c r="J72" t="n">
        <v>-1</v>
      </c>
      <c r="K72" t="n">
        <v>-1</v>
      </c>
      <c r="L72">
        <f>HYPERLINK("https://www.defined.fi/sol/qm7sy3qzeN8ph3YYzw18mpkZvJHfT4EGuUri5ecpump?maker=2TPnBYwEJztSMLUpfxd2tiiU62dc6NMJcenqfWejzmNH","https://www.defined.fi/sol/qm7sy3qzeN8ph3YYzw18mpkZvJHfT4EGuUri5ecpump?maker=2TPnBYwEJztSMLUpfxd2tiiU62dc6NMJcenqfWejzmNH")</f>
        <v/>
      </c>
      <c r="M72">
        <f>HYPERLINK("https://dexscreener.com/solana/qm7sy3qzeN8ph3YYzw18mpkZvJHfT4EGuUri5ecpump?maker=2TPnBYwEJztSMLUpfxd2tiiU62dc6NMJcenqfWejzmNH","https://dexscreener.com/solana/qm7sy3qzeN8ph3YYzw18mpkZvJHfT4EGuUri5ecpump?maker=2TPnBYwEJztSMLUpfxd2tiiU62dc6NMJcenqfWejzmNH")</f>
        <v/>
      </c>
    </row>
    <row r="73">
      <c r="A73" t="inlineStr">
        <is>
          <t>LFG1ezantSY2LPX8jRz2qa31pPEhpwN9msFDzZw4T9Q</t>
        </is>
      </c>
      <c r="B73" t="inlineStr">
        <is>
          <t>LFG</t>
        </is>
      </c>
      <c r="C73" t="n">
        <v>8</v>
      </c>
      <c r="D73" t="n">
        <v>-1.27</v>
      </c>
      <c r="E73" t="n">
        <v>-1</v>
      </c>
      <c r="F73" t="n">
        <v>20.21</v>
      </c>
      <c r="G73" t="n">
        <v>18.94</v>
      </c>
      <c r="H73" t="n">
        <v>4</v>
      </c>
      <c r="I73" t="n">
        <v>2</v>
      </c>
      <c r="J73" t="n">
        <v>-1</v>
      </c>
      <c r="K73" t="n">
        <v>-1</v>
      </c>
      <c r="L73">
        <f>HYPERLINK("https://www.defined.fi/sol/LFG1ezantSY2LPX8jRz2qa31pPEhpwN9msFDzZw4T9Q?maker=2TPnBYwEJztSMLUpfxd2tiiU62dc6NMJcenqfWejzmNH","https://www.defined.fi/sol/LFG1ezantSY2LPX8jRz2qa31pPEhpwN9msFDzZw4T9Q?maker=2TPnBYwEJztSMLUpfxd2tiiU62dc6NMJcenqfWejzmNH")</f>
        <v/>
      </c>
      <c r="M73">
        <f>HYPERLINK("https://dexscreener.com/solana/LFG1ezantSY2LPX8jRz2qa31pPEhpwN9msFDzZw4T9Q?maker=2TPnBYwEJztSMLUpfxd2tiiU62dc6NMJcenqfWejzmNH","https://dexscreener.com/solana/LFG1ezantSY2LPX8jRz2qa31pPEhpwN9msFDzZw4T9Q?maker=2TPnBYwEJztSMLUpfxd2tiiU62dc6NMJcenqfWejzmNH")</f>
        <v/>
      </c>
    </row>
    <row r="74">
      <c r="A74" t="inlineStr">
        <is>
          <t>3ytQ1uY1XVJMuXcA5ndjpjA1aQ7etcHQCyqzuZxupump</t>
        </is>
      </c>
      <c r="B74" t="inlineStr">
        <is>
          <t>$DAN</t>
        </is>
      </c>
      <c r="C74" t="n">
        <v>9</v>
      </c>
      <c r="D74" t="n">
        <v>-1.85</v>
      </c>
      <c r="E74" t="n">
        <v>-0.51</v>
      </c>
      <c r="F74" t="n">
        <v>3.6</v>
      </c>
      <c r="G74" t="n">
        <v>1.75</v>
      </c>
      <c r="H74" t="n">
        <v>1</v>
      </c>
      <c r="I74" t="n">
        <v>1</v>
      </c>
      <c r="J74" t="n">
        <v>-1</v>
      </c>
      <c r="K74" t="n">
        <v>-1</v>
      </c>
      <c r="L74">
        <f>HYPERLINK("https://www.defined.fi/sol/3ytQ1uY1XVJMuXcA5ndjpjA1aQ7etcHQCyqzuZxupump?maker=2TPnBYwEJztSMLUpfxd2tiiU62dc6NMJcenqfWejzmNH","https://www.defined.fi/sol/3ytQ1uY1XVJMuXcA5ndjpjA1aQ7etcHQCyqzuZxupump?maker=2TPnBYwEJztSMLUpfxd2tiiU62dc6NMJcenqfWejzmNH")</f>
        <v/>
      </c>
      <c r="M74">
        <f>HYPERLINK("https://dexscreener.com/solana/3ytQ1uY1XVJMuXcA5ndjpjA1aQ7etcHQCyqzuZxupump?maker=2TPnBYwEJztSMLUpfxd2tiiU62dc6NMJcenqfWejzmNH","https://dexscreener.com/solana/3ytQ1uY1XVJMuXcA5ndjpjA1aQ7etcHQCyqzuZxupump?maker=2TPnBYwEJztSMLUpfxd2tiiU62dc6NMJcenqfWejzmNH")</f>
        <v/>
      </c>
    </row>
    <row r="75">
      <c r="A75" t="inlineStr">
        <is>
          <t>28tVhteKZkzzWjrdHGXzxfm4SQkhrDrjLur9TYCDVULE</t>
        </is>
      </c>
      <c r="B75" t="inlineStr">
        <is>
          <t>BUU</t>
        </is>
      </c>
      <c r="C75" t="n">
        <v>11</v>
      </c>
      <c r="D75" t="n">
        <v>0.9</v>
      </c>
      <c r="E75" t="n">
        <v>0.54</v>
      </c>
      <c r="F75" t="n">
        <v>1.68</v>
      </c>
      <c r="G75" t="n">
        <v>2.58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HYPERLINK("https://www.defined.fi/sol/28tVhteKZkzzWjrdHGXzxfm4SQkhrDrjLur9TYCDVULE?maker=2TPnBYwEJztSMLUpfxd2tiiU62dc6NMJcenqfWejzmNH","https://www.defined.fi/sol/28tVhteKZkzzWjrdHGXzxfm4SQkhrDrjLur9TYCDVULE?maker=2TPnBYwEJztSMLUpfxd2tiiU62dc6NMJcenqfWejzmNH")</f>
        <v/>
      </c>
      <c r="M75">
        <f>HYPERLINK("https://dexscreener.com/solana/28tVhteKZkzzWjrdHGXzxfm4SQkhrDrjLur9TYCDVULE?maker=2TPnBYwEJztSMLUpfxd2tiiU62dc6NMJcenqfWejzmNH","https://dexscreener.com/solana/28tVhteKZkzzWjrdHGXzxfm4SQkhrDrjLur9TYCDVULE?maker=2TPnBYwEJztSMLUpfxd2tiiU62dc6NMJcenqfWejzmNH")</f>
        <v/>
      </c>
    </row>
    <row r="76">
      <c r="A76" t="inlineStr">
        <is>
          <t>FfKbf617RoZZLdngUntSNDSGx8bwxfNhW5acpJQSpump</t>
        </is>
      </c>
      <c r="B76" t="inlineStr">
        <is>
          <t>PP</t>
        </is>
      </c>
      <c r="C76" t="n">
        <v>12</v>
      </c>
      <c r="D76" t="n">
        <v>0.819</v>
      </c>
      <c r="E76" t="n">
        <v>0.42</v>
      </c>
      <c r="F76" t="n">
        <v>1.96</v>
      </c>
      <c r="G76" t="n">
        <v>2.77</v>
      </c>
      <c r="H76" t="n">
        <v>1</v>
      </c>
      <c r="I76" t="n">
        <v>2</v>
      </c>
      <c r="J76" t="n">
        <v>-1</v>
      </c>
      <c r="K76" t="n">
        <v>-1</v>
      </c>
      <c r="L76">
        <f>HYPERLINK("https://www.defined.fi/sol/FfKbf617RoZZLdngUntSNDSGx8bwxfNhW5acpJQSpump?maker=2TPnBYwEJztSMLUpfxd2tiiU62dc6NMJcenqfWejzmNH","https://www.defined.fi/sol/FfKbf617RoZZLdngUntSNDSGx8bwxfNhW5acpJQSpump?maker=2TPnBYwEJztSMLUpfxd2tiiU62dc6NMJcenqfWejzmNH")</f>
        <v/>
      </c>
      <c r="M76">
        <f>HYPERLINK("https://dexscreener.com/solana/FfKbf617RoZZLdngUntSNDSGx8bwxfNhW5acpJQSpump?maker=2TPnBYwEJztSMLUpfxd2tiiU62dc6NMJcenqfWejzmNH","https://dexscreener.com/solana/FfKbf617RoZZLdngUntSNDSGx8bwxfNhW5acpJQSpump?maker=2TPnBYwEJztSMLUpfxd2tiiU62dc6NMJcenqfWejzmNH")</f>
        <v/>
      </c>
    </row>
    <row r="77">
      <c r="A77" t="inlineStr">
        <is>
          <t>CLXPjdHA2ikfQVPeQJiy4vomAZseVVMuowUtngRMpump</t>
        </is>
      </c>
      <c r="B77" t="inlineStr">
        <is>
          <t>KhaoKheow</t>
        </is>
      </c>
      <c r="C77" t="n">
        <v>21</v>
      </c>
      <c r="D77" t="n">
        <v>2.08</v>
      </c>
      <c r="E77" t="n">
        <v>1.59</v>
      </c>
      <c r="F77" t="n">
        <v>1.31</v>
      </c>
      <c r="G77" t="n">
        <v>3.39</v>
      </c>
      <c r="H77" t="n">
        <v>1</v>
      </c>
      <c r="I77" t="n">
        <v>1</v>
      </c>
      <c r="J77" t="n">
        <v>-1</v>
      </c>
      <c r="K77" t="n">
        <v>-1</v>
      </c>
      <c r="L77">
        <f>HYPERLINK("https://www.defined.fi/sol/CLXPjdHA2ikfQVPeQJiy4vomAZseVVMuowUtngRMpump?maker=2TPnBYwEJztSMLUpfxd2tiiU62dc6NMJcenqfWejzmNH","https://www.defined.fi/sol/CLXPjdHA2ikfQVPeQJiy4vomAZseVVMuowUtngRMpump?maker=2TPnBYwEJztSMLUpfxd2tiiU62dc6NMJcenqfWejzmNH")</f>
        <v/>
      </c>
      <c r="M77">
        <f>HYPERLINK("https://dexscreener.com/solana/CLXPjdHA2ikfQVPeQJiy4vomAZseVVMuowUtngRMpump?maker=2TPnBYwEJztSMLUpfxd2tiiU62dc6NMJcenqfWejzmNH","https://dexscreener.com/solana/CLXPjdHA2ikfQVPeQJiy4vomAZseVVMuowUtngRMpump?maker=2TPnBYwEJztSMLUpfxd2tiiU62dc6NMJcenqfWejzmNH")</f>
        <v/>
      </c>
    </row>
    <row r="78">
      <c r="A78" t="inlineStr">
        <is>
          <t>9WwQBoPS38sv5ZPXaGy6kTzdYbNeHZzm27hkfXrJpump</t>
        </is>
      </c>
      <c r="B78" t="inlineStr">
        <is>
          <t>unknown_9WwQ</t>
        </is>
      </c>
      <c r="C78" t="n">
        <v>21</v>
      </c>
      <c r="D78" t="n">
        <v>-0.513</v>
      </c>
      <c r="E78" t="n">
        <v>-0.28</v>
      </c>
      <c r="F78" t="n">
        <v>1.81</v>
      </c>
      <c r="G78" t="n">
        <v>1.3</v>
      </c>
      <c r="H78" t="n">
        <v>1</v>
      </c>
      <c r="I78" t="n">
        <v>1</v>
      </c>
      <c r="J78" t="n">
        <v>-1</v>
      </c>
      <c r="K78" t="n">
        <v>-1</v>
      </c>
      <c r="L78">
        <f>HYPERLINK("https://www.defined.fi/sol/9WwQBoPS38sv5ZPXaGy6kTzdYbNeHZzm27hkfXrJpump?maker=2TPnBYwEJztSMLUpfxd2tiiU62dc6NMJcenqfWejzmNH","https://www.defined.fi/sol/9WwQBoPS38sv5ZPXaGy6kTzdYbNeHZzm27hkfXrJpump?maker=2TPnBYwEJztSMLUpfxd2tiiU62dc6NMJcenqfWejzmNH")</f>
        <v/>
      </c>
      <c r="M78">
        <f>HYPERLINK("https://dexscreener.com/solana/9WwQBoPS38sv5ZPXaGy6kTzdYbNeHZzm27hkfXrJpump?maker=2TPnBYwEJztSMLUpfxd2tiiU62dc6NMJcenqfWejzmNH","https://dexscreener.com/solana/9WwQBoPS38sv5ZPXaGy6kTzdYbNeHZzm27hkfXrJpump?maker=2TPnBYwEJztSMLUpfxd2tiiU62dc6NMJcenqfWejzmNH")</f>
        <v/>
      </c>
    </row>
    <row r="79">
      <c r="A79" t="inlineStr">
        <is>
          <t>CZcArp1tnaw6NJ6pquyCA2c7RygRRBeN1PkA2bGPpump</t>
        </is>
      </c>
      <c r="B79" t="inlineStr">
        <is>
          <t>Limbani</t>
        </is>
      </c>
      <c r="C79" t="n">
        <v>22</v>
      </c>
      <c r="D79" t="n">
        <v>0.341</v>
      </c>
      <c r="E79" t="n">
        <v>0.23</v>
      </c>
      <c r="F79" t="n">
        <v>1.47</v>
      </c>
      <c r="G79" t="n">
        <v>1.81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HYPERLINK("https://www.defined.fi/sol/CZcArp1tnaw6NJ6pquyCA2c7RygRRBeN1PkA2bGPpump?maker=2TPnBYwEJztSMLUpfxd2tiiU62dc6NMJcenqfWejzmNH","https://www.defined.fi/sol/CZcArp1tnaw6NJ6pquyCA2c7RygRRBeN1PkA2bGPpump?maker=2TPnBYwEJztSMLUpfxd2tiiU62dc6NMJcenqfWejzmNH")</f>
        <v/>
      </c>
      <c r="M79">
        <f>HYPERLINK("https://dexscreener.com/solana/CZcArp1tnaw6NJ6pquyCA2c7RygRRBeN1PkA2bGPpump?maker=2TPnBYwEJztSMLUpfxd2tiiU62dc6NMJcenqfWejzmNH","https://dexscreener.com/solana/CZcArp1tnaw6NJ6pquyCA2c7RygRRBeN1PkA2bGPpump?maker=2TPnBYwEJztSMLUpfxd2tiiU62dc6NMJcenqfWejzmNH")</f>
        <v/>
      </c>
    </row>
    <row r="80">
      <c r="A80" t="inlineStr">
        <is>
          <t>9jca8QgA8b95FTSSANzp54LPmsSoqPijnhMsqgghAQTP</t>
        </is>
      </c>
      <c r="B80" t="inlineStr">
        <is>
          <t>TEPE</t>
        </is>
      </c>
      <c r="C80" t="n">
        <v>23</v>
      </c>
      <c r="D80" t="n">
        <v>0</v>
      </c>
      <c r="E80" t="n">
        <v>0</v>
      </c>
      <c r="F80" t="n">
        <v>0</v>
      </c>
      <c r="G80" t="n">
        <v>0</v>
      </c>
      <c r="H80" t="n">
        <v>0</v>
      </c>
      <c r="I80" t="n">
        <v>0</v>
      </c>
      <c r="J80" t="n">
        <v>-1</v>
      </c>
      <c r="K80" t="n">
        <v>-1</v>
      </c>
      <c r="L80">
        <f>HYPERLINK("https://www.defined.fi/sol/9jca8QgA8b95FTSSANzp54LPmsSoqPijnhMsqgghAQTP?maker=2TPnBYwEJztSMLUpfxd2tiiU62dc6NMJcenqfWejzmNH","https://www.defined.fi/sol/9jca8QgA8b95FTSSANzp54LPmsSoqPijnhMsqgghAQTP?maker=2TPnBYwEJztSMLUpfxd2tiiU62dc6NMJcenqfWejzmNH")</f>
        <v/>
      </c>
      <c r="M80">
        <f>HYPERLINK("https://dexscreener.com/solana/9jca8QgA8b95FTSSANzp54LPmsSoqPijnhMsqgghAQTP?maker=2TPnBYwEJztSMLUpfxd2tiiU62dc6NMJcenqfWejzmNH","https://dexscreener.com/solana/9jca8QgA8b95FTSSANzp54LPmsSoqPijnhMsqgghAQTP?maker=2TPnBYwEJztSMLUpfxd2tiiU62dc6NMJcenqfWejzmNH")</f>
        <v/>
      </c>
    </row>
    <row r="81">
      <c r="A81" t="inlineStr">
        <is>
          <t>C2DbRWaoDJKMgegEKQuYCnViM9VdhrVR6FptPLm6stY7</t>
        </is>
      </c>
      <c r="B81" t="inlineStr">
        <is>
          <t>TRUPE</t>
        </is>
      </c>
      <c r="C81" t="n">
        <v>31</v>
      </c>
      <c r="D81" t="n">
        <v>0</v>
      </c>
      <c r="E81" t="n">
        <v>0</v>
      </c>
      <c r="F81" t="n">
        <v>0</v>
      </c>
      <c r="G81" t="n">
        <v>0</v>
      </c>
      <c r="H81" t="n">
        <v>0</v>
      </c>
      <c r="I81" t="n">
        <v>0</v>
      </c>
      <c r="J81" t="n">
        <v>-1</v>
      </c>
      <c r="K81" t="n">
        <v>-1</v>
      </c>
      <c r="L81">
        <f>HYPERLINK("https://www.defined.fi/sol/C2DbRWaoDJKMgegEKQuYCnViM9VdhrVR6FptPLm6stY7?maker=2TPnBYwEJztSMLUpfxd2tiiU62dc6NMJcenqfWejzmNH","https://www.defined.fi/sol/C2DbRWaoDJKMgegEKQuYCnViM9VdhrVR6FptPLm6stY7?maker=2TPnBYwEJztSMLUpfxd2tiiU62dc6NMJcenqfWejzmNH")</f>
        <v/>
      </c>
      <c r="M81">
        <f>HYPERLINK("https://dexscreener.com/solana/C2DbRWaoDJKMgegEKQuYCnViM9VdhrVR6FptPLm6stY7?maker=2TPnBYwEJztSMLUpfxd2tiiU62dc6NMJcenqfWejzmNH","https://dexscreener.com/solana/C2DbRWaoDJKMgegEKQuYCnViM9VdhrVR6FptPLm6stY7?maker=2TPnBYwEJztSMLUpfxd2tiiU62dc6NMJcenqfWejzmNH")</f>
        <v/>
      </c>
    </row>
    <row r="82">
      <c r="A82" t="inlineStr">
        <is>
          <t>EcCh5nY3FD7PRjBVTRD6bFLtF9QjCATJqd4uRV4dpump</t>
        </is>
      </c>
      <c r="B82" t="inlineStr">
        <is>
          <t>Chungo</t>
        </is>
      </c>
      <c r="C82" t="n">
        <v>35</v>
      </c>
      <c r="D82" t="n">
        <v>-6.29</v>
      </c>
      <c r="E82" t="n">
        <v>-0.71</v>
      </c>
      <c r="F82" t="n">
        <v>8.85</v>
      </c>
      <c r="G82" t="n">
        <v>2.56</v>
      </c>
      <c r="H82" t="n">
        <v>4</v>
      </c>
      <c r="I82" t="n">
        <v>1</v>
      </c>
      <c r="J82" t="n">
        <v>-1</v>
      </c>
      <c r="K82" t="n">
        <v>-1</v>
      </c>
      <c r="L82">
        <f>HYPERLINK("https://www.defined.fi/sol/EcCh5nY3FD7PRjBVTRD6bFLtF9QjCATJqd4uRV4dpump?maker=2TPnBYwEJztSMLUpfxd2tiiU62dc6NMJcenqfWejzmNH","https://www.defined.fi/sol/EcCh5nY3FD7PRjBVTRD6bFLtF9QjCATJqd4uRV4dpump?maker=2TPnBYwEJztSMLUpfxd2tiiU62dc6NMJcenqfWejzmNH")</f>
        <v/>
      </c>
      <c r="M82">
        <f>HYPERLINK("https://dexscreener.com/solana/EcCh5nY3FD7PRjBVTRD6bFLtF9QjCATJqd4uRV4dpump?maker=2TPnBYwEJztSMLUpfxd2tiiU62dc6NMJcenqfWejzmNH","https://dexscreener.com/solana/EcCh5nY3FD7PRjBVTRD6bFLtF9QjCATJqd4uRV4dpump?maker=2TPnBYwEJztSMLUpfxd2tiiU62dc6NMJcenqfWejzmNH")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2024-10-20T15:37:35Z</dcterms:created>
  <dcterms:modified xsi:type="dcterms:W3CDTF">2024-10-20T15:37:35Z</dcterms:modified>
</cp:coreProperties>
</file>