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6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BxBWLrR2qwkTqcyMqeCAAomi5SWu1HgJoiSJtD1vpump</t>
        </is>
      </c>
      <c r="B2" t="inlineStr">
        <is>
          <t>$AxSys</t>
        </is>
      </c>
      <c r="C2" t="n">
        <v>0</v>
      </c>
      <c r="D2" t="n">
        <v>8.99</v>
      </c>
      <c r="E2" t="n">
        <v>0.18</v>
      </c>
      <c r="F2" t="n">
        <v>50.1</v>
      </c>
      <c r="G2" t="n">
        <v>43.96</v>
      </c>
      <c r="H2" t="n">
        <v>15</v>
      </c>
      <c r="I2" t="n">
        <v>2</v>
      </c>
      <c r="J2" t="n">
        <v>-1</v>
      </c>
      <c r="K2" t="n">
        <v>-1</v>
      </c>
      <c r="L2">
        <f>HYPERLINK("https://www.defined.fi/sol/BxBWLrR2qwkTqcyMqeCAAomi5SWu1HgJoiSJtD1vpump?maker=2S3sq1jGSEmhxbTz9Kt6XSJwstpHkErK4Zip3g54V9jY","https://www.defined.fi/sol/BxBWLrR2qwkTqcyMqeCAAomi5SWu1HgJoiSJtD1vpump?maker=2S3sq1jGSEmhxbTz9Kt6XSJwstpHkErK4Zip3g54V9jY")</f>
        <v/>
      </c>
      <c r="M2">
        <f>HYPERLINK("https://dexscreener.com/solana/BxBWLrR2qwkTqcyMqeCAAomi5SWu1HgJoiSJtD1vpump?maker=2S3sq1jGSEmhxbTz9Kt6XSJwstpHkErK4Zip3g54V9jY","https://dexscreener.com/solana/BxBWLrR2qwkTqcyMqeCAAomi5SWu1HgJoiSJtD1vpump?maker=2S3sq1jGSEmhxbTz9Kt6XSJwstpHkErK4Zip3g54V9jY")</f>
        <v/>
      </c>
    </row>
    <row r="3">
      <c r="A3" t="inlineStr">
        <is>
          <t>7gFGAkQDNpMnptAwLZdNJwEh6DRhH8Fdm9H3hMcvpump</t>
        </is>
      </c>
      <c r="B3" t="inlineStr">
        <is>
          <t>KOTH</t>
        </is>
      </c>
      <c r="C3" t="n">
        <v>0</v>
      </c>
      <c r="D3" t="n">
        <v>-3.05</v>
      </c>
      <c r="E3" t="n">
        <v>-0.23</v>
      </c>
      <c r="F3" t="n">
        <v>13</v>
      </c>
      <c r="G3" t="n">
        <v>9.949999999999999</v>
      </c>
      <c r="H3" t="n">
        <v>5</v>
      </c>
      <c r="I3" t="n">
        <v>3</v>
      </c>
      <c r="J3" t="n">
        <v>-1</v>
      </c>
      <c r="K3" t="n">
        <v>-1</v>
      </c>
      <c r="L3">
        <f>HYPERLINK("https://www.defined.fi/sol/7gFGAkQDNpMnptAwLZdNJwEh6DRhH8Fdm9H3hMcvpump?maker=2S3sq1jGSEmhxbTz9Kt6XSJwstpHkErK4Zip3g54V9jY","https://www.defined.fi/sol/7gFGAkQDNpMnptAwLZdNJwEh6DRhH8Fdm9H3hMcvpump?maker=2S3sq1jGSEmhxbTz9Kt6XSJwstpHkErK4Zip3g54V9jY")</f>
        <v/>
      </c>
      <c r="M3">
        <f>HYPERLINK("https://dexscreener.com/solana/7gFGAkQDNpMnptAwLZdNJwEh6DRhH8Fdm9H3hMcvpump?maker=2S3sq1jGSEmhxbTz9Kt6XSJwstpHkErK4Zip3g54V9jY","https://dexscreener.com/solana/7gFGAkQDNpMnptAwLZdNJwEh6DRhH8Fdm9H3hMcvpump?maker=2S3sq1jGSEmhxbTz9Kt6XSJwstpHkErK4Zip3g54V9jY")</f>
        <v/>
      </c>
    </row>
    <row r="4">
      <c r="A4" t="inlineStr">
        <is>
          <t>AmZjnSy8TCRs5LVzF33BaWjRU5BepRancm4u65dmpump</t>
        </is>
      </c>
      <c r="B4" t="inlineStr">
        <is>
          <t>Enriqflair</t>
        </is>
      </c>
      <c r="C4" t="n">
        <v>0</v>
      </c>
      <c r="D4" t="n">
        <v>-2.62</v>
      </c>
      <c r="E4" t="n">
        <v>-0.58</v>
      </c>
      <c r="F4" t="n">
        <v>4.52</v>
      </c>
      <c r="G4" t="n">
        <v>1.89</v>
      </c>
      <c r="H4" t="n">
        <v>3</v>
      </c>
      <c r="I4" t="n">
        <v>1</v>
      </c>
      <c r="J4" t="n">
        <v>-1</v>
      </c>
      <c r="K4" t="n">
        <v>-1</v>
      </c>
      <c r="L4">
        <f>HYPERLINK("https://www.defined.fi/sol/AmZjnSy8TCRs5LVzF33BaWjRU5BepRancm4u65dmpump?maker=2S3sq1jGSEmhxbTz9Kt6XSJwstpHkErK4Zip3g54V9jY","https://www.defined.fi/sol/AmZjnSy8TCRs5LVzF33BaWjRU5BepRancm4u65dmpump?maker=2S3sq1jGSEmhxbTz9Kt6XSJwstpHkErK4Zip3g54V9jY")</f>
        <v/>
      </c>
      <c r="M4">
        <f>HYPERLINK("https://dexscreener.com/solana/AmZjnSy8TCRs5LVzF33BaWjRU5BepRancm4u65dmpump?maker=2S3sq1jGSEmhxbTz9Kt6XSJwstpHkErK4Zip3g54V9jY","https://dexscreener.com/solana/AmZjnSy8TCRs5LVzF33BaWjRU5BepRancm4u65dmpump?maker=2S3sq1jGSEmhxbTz9Kt6XSJwstpHkErK4Zip3g54V9jY")</f>
        <v/>
      </c>
    </row>
    <row r="5">
      <c r="A5" t="inlineStr">
        <is>
          <t>EczQGCm9BNGgfC7hV3Wu9voMmka2YLrT6nJmCYFtpump</t>
        </is>
      </c>
      <c r="B5" t="inlineStr">
        <is>
          <t>ADA</t>
        </is>
      </c>
      <c r="C5" t="n">
        <v>0</v>
      </c>
      <c r="D5" t="n">
        <v>-3.69</v>
      </c>
      <c r="E5" t="n">
        <v>-0.63</v>
      </c>
      <c r="F5" t="n">
        <v>5.89</v>
      </c>
      <c r="G5" t="n">
        <v>2.2</v>
      </c>
      <c r="H5" t="n">
        <v>2</v>
      </c>
      <c r="I5" t="n">
        <v>1</v>
      </c>
      <c r="J5" t="n">
        <v>-1</v>
      </c>
      <c r="K5" t="n">
        <v>-1</v>
      </c>
      <c r="L5">
        <f>HYPERLINK("https://www.defined.fi/sol/EczQGCm9BNGgfC7hV3Wu9voMmka2YLrT6nJmCYFtpump?maker=2S3sq1jGSEmhxbTz9Kt6XSJwstpHkErK4Zip3g54V9jY","https://www.defined.fi/sol/EczQGCm9BNGgfC7hV3Wu9voMmka2YLrT6nJmCYFtpump?maker=2S3sq1jGSEmhxbTz9Kt6XSJwstpHkErK4Zip3g54V9jY")</f>
        <v/>
      </c>
      <c r="M5">
        <f>HYPERLINK("https://dexscreener.com/solana/EczQGCm9BNGgfC7hV3Wu9voMmka2YLrT6nJmCYFtpump?maker=2S3sq1jGSEmhxbTz9Kt6XSJwstpHkErK4Zip3g54V9jY","https://dexscreener.com/solana/EczQGCm9BNGgfC7hV3Wu9voMmka2YLrT6nJmCYFtpump?maker=2S3sq1jGSEmhxbTz9Kt6XSJwstpHkErK4Zip3g54V9jY")</f>
        <v/>
      </c>
    </row>
    <row r="6">
      <c r="A6" t="inlineStr">
        <is>
          <t>s7SvWePVfTbpxcSNHbdMWhMutY2zYdwARMKnQDdpump</t>
        </is>
      </c>
      <c r="B6" t="inlineStr">
        <is>
          <t>aiChurch</t>
        </is>
      </c>
      <c r="C6" t="n">
        <v>0</v>
      </c>
      <c r="D6" t="n">
        <v>-0.352</v>
      </c>
      <c r="E6" t="n">
        <v>-0.35</v>
      </c>
      <c r="F6" t="n">
        <v>0.999</v>
      </c>
      <c r="G6" t="n">
        <v>0.648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HYPERLINK("https://www.defined.fi/sol/s7SvWePVfTbpxcSNHbdMWhMutY2zYdwARMKnQDdpump?maker=2S3sq1jGSEmhxbTz9Kt6XSJwstpHkErK4Zip3g54V9jY","https://www.defined.fi/sol/s7SvWePVfTbpxcSNHbdMWhMutY2zYdwARMKnQDdpump?maker=2S3sq1jGSEmhxbTz9Kt6XSJwstpHkErK4Zip3g54V9jY")</f>
        <v/>
      </c>
      <c r="M6">
        <f>HYPERLINK("https://dexscreener.com/solana/s7SvWePVfTbpxcSNHbdMWhMutY2zYdwARMKnQDdpump?maker=2S3sq1jGSEmhxbTz9Kt6XSJwstpHkErK4Zip3g54V9jY","https://dexscreener.com/solana/s7SvWePVfTbpxcSNHbdMWhMutY2zYdwARMKnQDdpump?maker=2S3sq1jGSEmhxbTz9Kt6XSJwstpHkErK4Zip3g54V9jY")</f>
        <v/>
      </c>
    </row>
    <row r="7">
      <c r="A7" t="inlineStr">
        <is>
          <t>2SyBwpMjzP9WP7NUAPGUajiLwXCFxY1KiCzfb3kSpump</t>
        </is>
      </c>
      <c r="B7" t="inlineStr">
        <is>
          <t>Claudius</t>
        </is>
      </c>
      <c r="C7" t="n">
        <v>0</v>
      </c>
      <c r="D7" t="n">
        <v>-1.64</v>
      </c>
      <c r="E7" t="n">
        <v>-0.5600000000000001</v>
      </c>
      <c r="F7" t="n">
        <v>2.94</v>
      </c>
      <c r="G7" t="n">
        <v>1.3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HYPERLINK("https://www.defined.fi/sol/2SyBwpMjzP9WP7NUAPGUajiLwXCFxY1KiCzfb3kSpump?maker=2S3sq1jGSEmhxbTz9Kt6XSJwstpHkErK4Zip3g54V9jY","https://www.defined.fi/sol/2SyBwpMjzP9WP7NUAPGUajiLwXCFxY1KiCzfb3kSpump?maker=2S3sq1jGSEmhxbTz9Kt6XSJwstpHkErK4Zip3g54V9jY")</f>
        <v/>
      </c>
      <c r="M7">
        <f>HYPERLINK("https://dexscreener.com/solana/2SyBwpMjzP9WP7NUAPGUajiLwXCFxY1KiCzfb3kSpump?maker=2S3sq1jGSEmhxbTz9Kt6XSJwstpHkErK4Zip3g54V9jY","https://dexscreener.com/solana/2SyBwpMjzP9WP7NUAPGUajiLwXCFxY1KiCzfb3kSpump?maker=2S3sq1jGSEmhxbTz9Kt6XSJwstpHkErK4Zip3g54V9jY")</f>
        <v/>
      </c>
    </row>
    <row r="8">
      <c r="A8" t="inlineStr">
        <is>
          <t>Am74pBkgEt2byJcS4gDZWgnCX94moDQnhyYyqkgGpump</t>
        </is>
      </c>
      <c r="B8" t="inlineStr">
        <is>
          <t>B70b</t>
        </is>
      </c>
      <c r="C8" t="n">
        <v>0</v>
      </c>
      <c r="D8" t="n">
        <v>-7.72</v>
      </c>
      <c r="E8" t="n">
        <v>-0.83</v>
      </c>
      <c r="F8" t="n">
        <v>9.31</v>
      </c>
      <c r="G8" t="n">
        <v>1.59</v>
      </c>
      <c r="H8" t="n">
        <v>5</v>
      </c>
      <c r="I8" t="n">
        <v>2</v>
      </c>
      <c r="J8" t="n">
        <v>-1</v>
      </c>
      <c r="K8" t="n">
        <v>-1</v>
      </c>
      <c r="L8">
        <f>HYPERLINK("https://www.defined.fi/sol/Am74pBkgEt2byJcS4gDZWgnCX94moDQnhyYyqkgGpump?maker=2S3sq1jGSEmhxbTz9Kt6XSJwstpHkErK4Zip3g54V9jY","https://www.defined.fi/sol/Am74pBkgEt2byJcS4gDZWgnCX94moDQnhyYyqkgGpump?maker=2S3sq1jGSEmhxbTz9Kt6XSJwstpHkErK4Zip3g54V9jY")</f>
        <v/>
      </c>
      <c r="M8">
        <f>HYPERLINK("https://dexscreener.com/solana/Am74pBkgEt2byJcS4gDZWgnCX94moDQnhyYyqkgGpump?maker=2S3sq1jGSEmhxbTz9Kt6XSJwstpHkErK4Zip3g54V9jY","https://dexscreener.com/solana/Am74pBkgEt2byJcS4gDZWgnCX94moDQnhyYyqkgGpump?maker=2S3sq1jGSEmhxbTz9Kt6XSJwstpHkErK4Zip3g54V9jY")</f>
        <v/>
      </c>
    </row>
    <row r="9">
      <c r="A9" t="inlineStr">
        <is>
          <t>3jMMkwxYmtnKRuBmA8utUop4NRWB1zWFpo7pDqYqpump</t>
        </is>
      </c>
      <c r="B9" t="inlineStr">
        <is>
          <t>CLAUDIUS</t>
        </is>
      </c>
      <c r="C9" t="n">
        <v>0</v>
      </c>
      <c r="D9" t="n">
        <v>-0.406</v>
      </c>
      <c r="E9" t="n">
        <v>-0.2</v>
      </c>
      <c r="F9" t="n">
        <v>2.08</v>
      </c>
      <c r="G9" t="n">
        <v>1.68</v>
      </c>
      <c r="H9" t="n">
        <v>2</v>
      </c>
      <c r="I9" t="n">
        <v>2</v>
      </c>
      <c r="J9" t="n">
        <v>-1</v>
      </c>
      <c r="K9" t="n">
        <v>-1</v>
      </c>
      <c r="L9">
        <f>HYPERLINK("https://www.defined.fi/sol/3jMMkwxYmtnKRuBmA8utUop4NRWB1zWFpo7pDqYqpump?maker=2S3sq1jGSEmhxbTz9Kt6XSJwstpHkErK4Zip3g54V9jY","https://www.defined.fi/sol/3jMMkwxYmtnKRuBmA8utUop4NRWB1zWFpo7pDqYqpump?maker=2S3sq1jGSEmhxbTz9Kt6XSJwstpHkErK4Zip3g54V9jY")</f>
        <v/>
      </c>
      <c r="M9">
        <f>HYPERLINK("https://dexscreener.com/solana/3jMMkwxYmtnKRuBmA8utUop4NRWB1zWFpo7pDqYqpump?maker=2S3sq1jGSEmhxbTz9Kt6XSJwstpHkErK4Zip3g54V9jY","https://dexscreener.com/solana/3jMMkwxYmtnKRuBmA8utUop4NRWB1zWFpo7pDqYqpump?maker=2S3sq1jGSEmhxbTz9Kt6XSJwstpHkErK4Zip3g54V9jY")</f>
        <v/>
      </c>
    </row>
    <row r="10">
      <c r="A10" t="inlineStr">
        <is>
          <t>8rPKAi1fK9GFZVQM6PSVLwsaeTvoEmvgajZwx9M9pump</t>
        </is>
      </c>
      <c r="B10" t="inlineStr">
        <is>
          <t>BBD</t>
        </is>
      </c>
      <c r="C10" t="n">
        <v>0</v>
      </c>
      <c r="D10" t="n">
        <v>-0.823</v>
      </c>
      <c r="E10" t="n">
        <v>-1</v>
      </c>
      <c r="F10" t="n">
        <v>2.92</v>
      </c>
      <c r="G10" t="n">
        <v>2.1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HYPERLINK("https://www.defined.fi/sol/8rPKAi1fK9GFZVQM6PSVLwsaeTvoEmvgajZwx9M9pump?maker=2S3sq1jGSEmhxbTz9Kt6XSJwstpHkErK4Zip3g54V9jY","https://www.defined.fi/sol/8rPKAi1fK9GFZVQM6PSVLwsaeTvoEmvgajZwx9M9pump?maker=2S3sq1jGSEmhxbTz9Kt6XSJwstpHkErK4Zip3g54V9jY")</f>
        <v/>
      </c>
      <c r="M10">
        <f>HYPERLINK("https://dexscreener.com/solana/8rPKAi1fK9GFZVQM6PSVLwsaeTvoEmvgajZwx9M9pump?maker=2S3sq1jGSEmhxbTz9Kt6XSJwstpHkErK4Zip3g54V9jY","https://dexscreener.com/solana/8rPKAi1fK9GFZVQM6PSVLwsaeTvoEmvgajZwx9M9pump?maker=2S3sq1jGSEmhxbTz9Kt6XSJwstpHkErK4Zip3g54V9jY")</f>
        <v/>
      </c>
    </row>
    <row r="11">
      <c r="A11" t="inlineStr">
        <is>
          <t>9LhZ3R1CzRCjXJpZRk62Jiq7tcPgjz7SNCWYsR78pump</t>
        </is>
      </c>
      <c r="B11" t="inlineStr">
        <is>
          <t>{D}</t>
        </is>
      </c>
      <c r="C11" t="n">
        <v>0</v>
      </c>
      <c r="D11" t="n">
        <v>-12.88</v>
      </c>
      <c r="E11" t="n">
        <v>-0.85</v>
      </c>
      <c r="F11" t="n">
        <v>15.08</v>
      </c>
      <c r="G11" t="n">
        <v>2.2</v>
      </c>
      <c r="H11" t="n">
        <v>6</v>
      </c>
      <c r="I11" t="n">
        <v>1</v>
      </c>
      <c r="J11" t="n">
        <v>-1</v>
      </c>
      <c r="K11" t="n">
        <v>-1</v>
      </c>
      <c r="L11">
        <f>HYPERLINK("https://www.defined.fi/sol/9LhZ3R1CzRCjXJpZRk62Jiq7tcPgjz7SNCWYsR78pump?maker=2S3sq1jGSEmhxbTz9Kt6XSJwstpHkErK4Zip3g54V9jY","https://www.defined.fi/sol/9LhZ3R1CzRCjXJpZRk62Jiq7tcPgjz7SNCWYsR78pump?maker=2S3sq1jGSEmhxbTz9Kt6XSJwstpHkErK4Zip3g54V9jY")</f>
        <v/>
      </c>
      <c r="M11">
        <f>HYPERLINK("https://dexscreener.com/solana/9LhZ3R1CzRCjXJpZRk62Jiq7tcPgjz7SNCWYsR78pump?maker=2S3sq1jGSEmhxbTz9Kt6XSJwstpHkErK4Zip3g54V9jY","https://dexscreener.com/solana/9LhZ3R1CzRCjXJpZRk62Jiq7tcPgjz7SNCWYsR78pump?maker=2S3sq1jGSEmhxbTz9Kt6XSJwstpHkErK4Zip3g54V9jY")</f>
        <v/>
      </c>
    </row>
    <row r="12">
      <c r="A12" t="inlineStr">
        <is>
          <t>J5tXLKfpQtGwtpkUfgghmtvfMbcAairCXR8KuDhipump</t>
        </is>
      </c>
      <c r="B12" t="inlineStr">
        <is>
          <t>BabyChad</t>
        </is>
      </c>
      <c r="C12" t="n">
        <v>0</v>
      </c>
      <c r="D12" t="n">
        <v>-4.82</v>
      </c>
      <c r="E12" t="n">
        <v>-0.35</v>
      </c>
      <c r="F12" t="n">
        <v>13.62</v>
      </c>
      <c r="G12" t="n">
        <v>8.800000000000001</v>
      </c>
      <c r="H12" t="n">
        <v>6</v>
      </c>
      <c r="I12" t="n">
        <v>2</v>
      </c>
      <c r="J12" t="n">
        <v>-1</v>
      </c>
      <c r="K12" t="n">
        <v>-1</v>
      </c>
      <c r="L12">
        <f>HYPERLINK("https://www.defined.fi/sol/J5tXLKfpQtGwtpkUfgghmtvfMbcAairCXR8KuDhipump?maker=2S3sq1jGSEmhxbTz9Kt6XSJwstpHkErK4Zip3g54V9jY","https://www.defined.fi/sol/J5tXLKfpQtGwtpkUfgghmtvfMbcAairCXR8KuDhipump?maker=2S3sq1jGSEmhxbTz9Kt6XSJwstpHkErK4Zip3g54V9jY")</f>
        <v/>
      </c>
      <c r="M12">
        <f>HYPERLINK("https://dexscreener.com/solana/J5tXLKfpQtGwtpkUfgghmtvfMbcAairCXR8KuDhipump?maker=2S3sq1jGSEmhxbTz9Kt6XSJwstpHkErK4Zip3g54V9jY","https://dexscreener.com/solana/J5tXLKfpQtGwtpkUfgghmtvfMbcAairCXR8KuDhipump?maker=2S3sq1jGSEmhxbTz9Kt6XSJwstpHkErK4Zip3g54V9jY")</f>
        <v/>
      </c>
    </row>
    <row r="13">
      <c r="A13" t="inlineStr">
        <is>
          <t>5ymzsgQjiaa4bXEPgrVTgNJJWyHUw3En3i9Jppb4pump</t>
        </is>
      </c>
      <c r="B13" t="inlineStr">
        <is>
          <t>blake</t>
        </is>
      </c>
      <c r="C13" t="n">
        <v>0</v>
      </c>
      <c r="D13" t="n">
        <v>0.202</v>
      </c>
      <c r="E13" t="n">
        <v>0.04</v>
      </c>
      <c r="F13" t="n">
        <v>5.84</v>
      </c>
      <c r="G13" t="n">
        <v>6.04</v>
      </c>
      <c r="H13" t="n">
        <v>2</v>
      </c>
      <c r="I13" t="n">
        <v>2</v>
      </c>
      <c r="J13" t="n">
        <v>-1</v>
      </c>
      <c r="K13" t="n">
        <v>-1</v>
      </c>
      <c r="L13">
        <f>HYPERLINK("https://www.defined.fi/sol/5ymzsgQjiaa4bXEPgrVTgNJJWyHUw3En3i9Jppb4pump?maker=2S3sq1jGSEmhxbTz9Kt6XSJwstpHkErK4Zip3g54V9jY","https://www.defined.fi/sol/5ymzsgQjiaa4bXEPgrVTgNJJWyHUw3En3i9Jppb4pump?maker=2S3sq1jGSEmhxbTz9Kt6XSJwstpHkErK4Zip3g54V9jY")</f>
        <v/>
      </c>
      <c r="M13">
        <f>HYPERLINK("https://dexscreener.com/solana/5ymzsgQjiaa4bXEPgrVTgNJJWyHUw3En3i9Jppb4pump?maker=2S3sq1jGSEmhxbTz9Kt6XSJwstpHkErK4Zip3g54V9jY","https://dexscreener.com/solana/5ymzsgQjiaa4bXEPgrVTgNJJWyHUw3En3i9Jppb4pump?maker=2S3sq1jGSEmhxbTz9Kt6XSJwstpHkErK4Zip3g54V9jY")</f>
        <v/>
      </c>
    </row>
    <row r="14">
      <c r="A14" t="inlineStr">
        <is>
          <t>Ag7c8fASHsKmnxH2Dm1YtwwnnQCtAZrC91wwv2X6pump</t>
        </is>
      </c>
      <c r="B14" t="inlineStr">
        <is>
          <t>VENOMFROG</t>
        </is>
      </c>
      <c r="C14" t="n">
        <v>0</v>
      </c>
      <c r="D14" t="n">
        <v>-0.549</v>
      </c>
      <c r="E14" t="n">
        <v>-0.5600000000000001</v>
      </c>
      <c r="F14" t="n">
        <v>0.974</v>
      </c>
      <c r="G14" t="n">
        <v>0.424</v>
      </c>
      <c r="H14" t="n">
        <v>1</v>
      </c>
      <c r="I14" t="n">
        <v>1</v>
      </c>
      <c r="J14" t="n">
        <v>-1</v>
      </c>
      <c r="K14" t="n">
        <v>-1</v>
      </c>
      <c r="L14">
        <f>HYPERLINK("https://www.defined.fi/sol/Ag7c8fASHsKmnxH2Dm1YtwwnnQCtAZrC91wwv2X6pump?maker=2S3sq1jGSEmhxbTz9Kt6XSJwstpHkErK4Zip3g54V9jY","https://www.defined.fi/sol/Ag7c8fASHsKmnxH2Dm1YtwwnnQCtAZrC91wwv2X6pump?maker=2S3sq1jGSEmhxbTz9Kt6XSJwstpHkErK4Zip3g54V9jY")</f>
        <v/>
      </c>
      <c r="M14">
        <f>HYPERLINK("https://dexscreener.com/solana/Ag7c8fASHsKmnxH2Dm1YtwwnnQCtAZrC91wwv2X6pump?maker=2S3sq1jGSEmhxbTz9Kt6XSJwstpHkErK4Zip3g54V9jY","https://dexscreener.com/solana/Ag7c8fASHsKmnxH2Dm1YtwwnnQCtAZrC91wwv2X6pump?maker=2S3sq1jGSEmhxbTz9Kt6XSJwstpHkErK4Zip3g54V9jY")</f>
        <v/>
      </c>
    </row>
    <row r="15">
      <c r="A15" t="inlineStr">
        <is>
          <t>Hegxp7gAoUraJ4VGYj89qRGcajSjT4BrkYrd2EyVVn7K</t>
        </is>
      </c>
      <c r="B15" t="inlineStr">
        <is>
          <t>robotcop</t>
        </is>
      </c>
      <c r="C15" t="n">
        <v>0</v>
      </c>
      <c r="D15" t="n">
        <v>-1.65</v>
      </c>
      <c r="E15" t="n">
        <v>-1</v>
      </c>
      <c r="F15" t="n">
        <v>2.92</v>
      </c>
      <c r="G15" t="n">
        <v>1.27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HYPERLINK("https://www.defined.fi/sol/Hegxp7gAoUraJ4VGYj89qRGcajSjT4BrkYrd2EyVVn7K?maker=2S3sq1jGSEmhxbTz9Kt6XSJwstpHkErK4Zip3g54V9jY","https://www.defined.fi/sol/Hegxp7gAoUraJ4VGYj89qRGcajSjT4BrkYrd2EyVVn7K?maker=2S3sq1jGSEmhxbTz9Kt6XSJwstpHkErK4Zip3g54V9jY")</f>
        <v/>
      </c>
      <c r="M15">
        <f>HYPERLINK("https://dexscreener.com/solana/Hegxp7gAoUraJ4VGYj89qRGcajSjT4BrkYrd2EyVVn7K?maker=2S3sq1jGSEmhxbTz9Kt6XSJwstpHkErK4Zip3g54V9jY","https://dexscreener.com/solana/Hegxp7gAoUraJ4VGYj89qRGcajSjT4BrkYrd2EyVVn7K?maker=2S3sq1jGSEmhxbTz9Kt6XSJwstpHkErK4Zip3g54V9jY")</f>
        <v/>
      </c>
    </row>
    <row r="16">
      <c r="A16" t="inlineStr">
        <is>
          <t>2ymAjUoJdiNZgKy6vKfJ2WQ6AExck3cZbAX26g6Qpump</t>
        </is>
      </c>
      <c r="B16" t="inlineStr">
        <is>
          <t>voice99999</t>
        </is>
      </c>
      <c r="C16" t="n">
        <v>1</v>
      </c>
      <c r="D16" t="n">
        <v>0.9370000000000001</v>
      </c>
      <c r="E16" t="n">
        <v>0.09</v>
      </c>
      <c r="F16" t="n">
        <v>10.36</v>
      </c>
      <c r="G16" t="n">
        <v>11.3</v>
      </c>
      <c r="H16" t="n">
        <v>4</v>
      </c>
      <c r="I16" t="n">
        <v>3</v>
      </c>
      <c r="J16" t="n">
        <v>-1</v>
      </c>
      <c r="K16" t="n">
        <v>-1</v>
      </c>
      <c r="L16">
        <f>HYPERLINK("https://www.defined.fi/sol/2ymAjUoJdiNZgKy6vKfJ2WQ6AExck3cZbAX26g6Qpump?maker=2S3sq1jGSEmhxbTz9Kt6XSJwstpHkErK4Zip3g54V9jY","https://www.defined.fi/sol/2ymAjUoJdiNZgKy6vKfJ2WQ6AExck3cZbAX26g6Qpump?maker=2S3sq1jGSEmhxbTz9Kt6XSJwstpHkErK4Zip3g54V9jY")</f>
        <v/>
      </c>
      <c r="M16">
        <f>HYPERLINK("https://dexscreener.com/solana/2ymAjUoJdiNZgKy6vKfJ2WQ6AExck3cZbAX26g6Qpump?maker=2S3sq1jGSEmhxbTz9Kt6XSJwstpHkErK4Zip3g54V9jY","https://dexscreener.com/solana/2ymAjUoJdiNZgKy6vKfJ2WQ6AExck3cZbAX26g6Qpump?maker=2S3sq1jGSEmhxbTz9Kt6XSJwstpHkErK4Zip3g54V9jY")</f>
        <v/>
      </c>
    </row>
    <row r="17">
      <c r="A17" t="inlineStr">
        <is>
          <t>Sb7aRi7A7ZXcBjjxYDTLMnJgKzMgtdERJrCCV6ZivZ6</t>
        </is>
      </c>
      <c r="B17" t="inlineStr">
        <is>
          <t>NS</t>
        </is>
      </c>
      <c r="C17" t="n">
        <v>1</v>
      </c>
      <c r="D17" t="n">
        <v>-0.623</v>
      </c>
      <c r="E17" t="n">
        <v>-0.21</v>
      </c>
      <c r="F17" t="n">
        <v>2.91</v>
      </c>
      <c r="G17" t="n">
        <v>2.29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HYPERLINK("https://www.defined.fi/sol/Sb7aRi7A7ZXcBjjxYDTLMnJgKzMgtdERJrCCV6ZivZ6?maker=2S3sq1jGSEmhxbTz9Kt6XSJwstpHkErK4Zip3g54V9jY","https://www.defined.fi/sol/Sb7aRi7A7ZXcBjjxYDTLMnJgKzMgtdERJrCCV6ZivZ6?maker=2S3sq1jGSEmhxbTz9Kt6XSJwstpHkErK4Zip3g54V9jY")</f>
        <v/>
      </c>
      <c r="M17">
        <f>HYPERLINK("https://dexscreener.com/solana/Sb7aRi7A7ZXcBjjxYDTLMnJgKzMgtdERJrCCV6ZivZ6?maker=2S3sq1jGSEmhxbTz9Kt6XSJwstpHkErK4Zip3g54V9jY","https://dexscreener.com/solana/Sb7aRi7A7ZXcBjjxYDTLMnJgKzMgtdERJrCCV6ZivZ6?maker=2S3sq1jGSEmhxbTz9Kt6XSJwstpHkErK4Zip3g54V9jY")</f>
        <v/>
      </c>
    </row>
    <row r="18">
      <c r="A18" t="inlineStr">
        <is>
          <t>HzNvCE2RgQwzigveZiSJh9PdyXZG3BecFY6SdZ7nhuxy</t>
        </is>
      </c>
      <c r="B18" t="inlineStr">
        <is>
          <t>PROVIDENCE</t>
        </is>
      </c>
      <c r="C18" t="n">
        <v>1</v>
      </c>
      <c r="D18" t="n">
        <v>-0.608</v>
      </c>
      <c r="E18" t="n">
        <v>-0.21</v>
      </c>
      <c r="F18" t="n">
        <v>2.91</v>
      </c>
      <c r="G18" t="n">
        <v>2.31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HYPERLINK("https://www.defined.fi/sol/HzNvCE2RgQwzigveZiSJh9PdyXZG3BecFY6SdZ7nhuxy?maker=2S3sq1jGSEmhxbTz9Kt6XSJwstpHkErK4Zip3g54V9jY","https://www.defined.fi/sol/HzNvCE2RgQwzigveZiSJh9PdyXZG3BecFY6SdZ7nhuxy?maker=2S3sq1jGSEmhxbTz9Kt6XSJwstpHkErK4Zip3g54V9jY")</f>
        <v/>
      </c>
      <c r="M18">
        <f>HYPERLINK("https://dexscreener.com/solana/HzNvCE2RgQwzigveZiSJh9PdyXZG3BecFY6SdZ7nhuxy?maker=2S3sq1jGSEmhxbTz9Kt6XSJwstpHkErK4Zip3g54V9jY","https://dexscreener.com/solana/HzNvCE2RgQwzigveZiSJh9PdyXZG3BecFY6SdZ7nhuxy?maker=2S3sq1jGSEmhxbTz9Kt6XSJwstpHkErK4Zip3g54V9jY")</f>
        <v/>
      </c>
    </row>
    <row r="19">
      <c r="A19" t="inlineStr">
        <is>
          <t>EYM9RgX3S7QqdzUVXK2UuVsy4SH81FX8FHCYqQe1pump</t>
        </is>
      </c>
      <c r="B19" t="inlineStr">
        <is>
          <t>VICTIM</t>
        </is>
      </c>
      <c r="C19" t="n">
        <v>1</v>
      </c>
      <c r="D19" t="n">
        <v>3.94</v>
      </c>
      <c r="E19" t="n">
        <v>1.35</v>
      </c>
      <c r="F19" t="n">
        <v>2.92</v>
      </c>
      <c r="G19" t="n">
        <v>6.86</v>
      </c>
      <c r="H19" t="n">
        <v>1</v>
      </c>
      <c r="I19" t="n">
        <v>2</v>
      </c>
      <c r="J19" t="n">
        <v>-1</v>
      </c>
      <c r="K19" t="n">
        <v>-1</v>
      </c>
      <c r="L19">
        <f>HYPERLINK("https://www.defined.fi/sol/EYM9RgX3S7QqdzUVXK2UuVsy4SH81FX8FHCYqQe1pump?maker=2S3sq1jGSEmhxbTz9Kt6XSJwstpHkErK4Zip3g54V9jY","https://www.defined.fi/sol/EYM9RgX3S7QqdzUVXK2UuVsy4SH81FX8FHCYqQe1pump?maker=2S3sq1jGSEmhxbTz9Kt6XSJwstpHkErK4Zip3g54V9jY")</f>
        <v/>
      </c>
      <c r="M19">
        <f>HYPERLINK("https://dexscreener.com/solana/EYM9RgX3S7QqdzUVXK2UuVsy4SH81FX8FHCYqQe1pump?maker=2S3sq1jGSEmhxbTz9Kt6XSJwstpHkErK4Zip3g54V9jY","https://dexscreener.com/solana/EYM9RgX3S7QqdzUVXK2UuVsy4SH81FX8FHCYqQe1pump?maker=2S3sq1jGSEmhxbTz9Kt6XSJwstpHkErK4Zip3g54V9jY")</f>
        <v/>
      </c>
    </row>
    <row r="20">
      <c r="A20" t="inlineStr">
        <is>
          <t>J8KoJi7LFNdJiGt8qavfpu2R5jXfiZxeKukhHGXgpump</t>
        </is>
      </c>
      <c r="B20" t="inlineStr">
        <is>
          <t>kache</t>
        </is>
      </c>
      <c r="C20" t="n">
        <v>1</v>
      </c>
      <c r="D20" t="n">
        <v>1.03</v>
      </c>
      <c r="E20" t="n">
        <v>0.18</v>
      </c>
      <c r="F20" t="n">
        <v>5.85</v>
      </c>
      <c r="G20" t="n">
        <v>6.88</v>
      </c>
      <c r="H20" t="n">
        <v>2</v>
      </c>
      <c r="I20" t="n">
        <v>2</v>
      </c>
      <c r="J20" t="n">
        <v>-1</v>
      </c>
      <c r="K20" t="n">
        <v>-1</v>
      </c>
      <c r="L20">
        <f>HYPERLINK("https://www.defined.fi/sol/J8KoJi7LFNdJiGt8qavfpu2R5jXfiZxeKukhHGXgpump?maker=2S3sq1jGSEmhxbTz9Kt6XSJwstpHkErK4Zip3g54V9jY","https://www.defined.fi/sol/J8KoJi7LFNdJiGt8qavfpu2R5jXfiZxeKukhHGXgpump?maker=2S3sq1jGSEmhxbTz9Kt6XSJwstpHkErK4Zip3g54V9jY")</f>
        <v/>
      </c>
      <c r="M20">
        <f>HYPERLINK("https://dexscreener.com/solana/J8KoJi7LFNdJiGt8qavfpu2R5jXfiZxeKukhHGXgpump?maker=2S3sq1jGSEmhxbTz9Kt6XSJwstpHkErK4Zip3g54V9jY","https://dexscreener.com/solana/J8KoJi7LFNdJiGt8qavfpu2R5jXfiZxeKukhHGXgpump?maker=2S3sq1jGSEmhxbTz9Kt6XSJwstpHkErK4Zip3g54V9jY")</f>
        <v/>
      </c>
    </row>
    <row r="21">
      <c r="A21" t="inlineStr">
        <is>
          <t>51HanjStvksbrpDNEVKrS9MmCoB23FLekNexs4v1pump</t>
        </is>
      </c>
      <c r="B21" t="inlineStr">
        <is>
          <t>GFY</t>
        </is>
      </c>
      <c r="C21" t="n">
        <v>1</v>
      </c>
      <c r="D21" t="n">
        <v>-2.9</v>
      </c>
      <c r="E21" t="n">
        <v>-0.6</v>
      </c>
      <c r="F21" t="n">
        <v>4.86</v>
      </c>
      <c r="G21" t="n">
        <v>1.95</v>
      </c>
      <c r="H21" t="n">
        <v>3</v>
      </c>
      <c r="I21" t="n">
        <v>2</v>
      </c>
      <c r="J21" t="n">
        <v>-1</v>
      </c>
      <c r="K21" t="n">
        <v>-1</v>
      </c>
      <c r="L21">
        <f>HYPERLINK("https://www.defined.fi/sol/51HanjStvksbrpDNEVKrS9MmCoB23FLekNexs4v1pump?maker=2S3sq1jGSEmhxbTz9Kt6XSJwstpHkErK4Zip3g54V9jY","https://www.defined.fi/sol/51HanjStvksbrpDNEVKrS9MmCoB23FLekNexs4v1pump?maker=2S3sq1jGSEmhxbTz9Kt6XSJwstpHkErK4Zip3g54V9jY")</f>
        <v/>
      </c>
      <c r="M21">
        <f>HYPERLINK("https://dexscreener.com/solana/51HanjStvksbrpDNEVKrS9MmCoB23FLekNexs4v1pump?maker=2S3sq1jGSEmhxbTz9Kt6XSJwstpHkErK4Zip3g54V9jY","https://dexscreener.com/solana/51HanjStvksbrpDNEVKrS9MmCoB23FLekNexs4v1pump?maker=2S3sq1jGSEmhxbTz9Kt6XSJwstpHkErK4Zip3g54V9jY")</f>
        <v/>
      </c>
    </row>
    <row r="22">
      <c r="A22" t="inlineStr">
        <is>
          <t>AXgfmnMwnkbfMdpXqXMn6oJCQ7sQKvX2PmkXfJSRpump</t>
        </is>
      </c>
      <c r="B22" t="inlineStr">
        <is>
          <t>YUD</t>
        </is>
      </c>
      <c r="C22" t="n">
        <v>1</v>
      </c>
      <c r="D22" t="n">
        <v>18.94</v>
      </c>
      <c r="E22" t="n">
        <v>1.06</v>
      </c>
      <c r="F22" t="n">
        <v>17.93</v>
      </c>
      <c r="G22" t="n">
        <v>36.87</v>
      </c>
      <c r="H22" t="n">
        <v>8</v>
      </c>
      <c r="I22" t="n">
        <v>6</v>
      </c>
      <c r="J22" t="n">
        <v>-1</v>
      </c>
      <c r="K22" t="n">
        <v>-1</v>
      </c>
      <c r="L22">
        <f>HYPERLINK("https://www.defined.fi/sol/AXgfmnMwnkbfMdpXqXMn6oJCQ7sQKvX2PmkXfJSRpump?maker=2S3sq1jGSEmhxbTz9Kt6XSJwstpHkErK4Zip3g54V9jY","https://www.defined.fi/sol/AXgfmnMwnkbfMdpXqXMn6oJCQ7sQKvX2PmkXfJSRpump?maker=2S3sq1jGSEmhxbTz9Kt6XSJwstpHkErK4Zip3g54V9jY")</f>
        <v/>
      </c>
      <c r="M22">
        <f>HYPERLINK("https://dexscreener.com/solana/AXgfmnMwnkbfMdpXqXMn6oJCQ7sQKvX2PmkXfJSRpump?maker=2S3sq1jGSEmhxbTz9Kt6XSJwstpHkErK4Zip3g54V9jY","https://dexscreener.com/solana/AXgfmnMwnkbfMdpXqXMn6oJCQ7sQKvX2PmkXfJSRpump?maker=2S3sq1jGSEmhxbTz9Kt6XSJwstpHkErK4Zip3g54V9jY")</f>
        <v/>
      </c>
    </row>
    <row r="23">
      <c r="A23" t="inlineStr">
        <is>
          <t>6B5ukkLoUPqoXoz7UMD9jJUFazU7neSwgrkEK7LfvvGh</t>
        </is>
      </c>
      <c r="B23" t="inlineStr">
        <is>
          <t>BUNNY</t>
        </is>
      </c>
      <c r="C23" t="n">
        <v>1</v>
      </c>
      <c r="D23" t="n">
        <v>-0.269</v>
      </c>
      <c r="E23" t="n">
        <v>-1</v>
      </c>
      <c r="F23" t="n">
        <v>0.485</v>
      </c>
      <c r="G23" t="n">
        <v>0.216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HYPERLINK("https://www.defined.fi/sol/6B5ukkLoUPqoXoz7UMD9jJUFazU7neSwgrkEK7LfvvGh?maker=2S3sq1jGSEmhxbTz9Kt6XSJwstpHkErK4Zip3g54V9jY","https://www.defined.fi/sol/6B5ukkLoUPqoXoz7UMD9jJUFazU7neSwgrkEK7LfvvGh?maker=2S3sq1jGSEmhxbTz9Kt6XSJwstpHkErK4Zip3g54V9jY")</f>
        <v/>
      </c>
      <c r="M23">
        <f>HYPERLINK("https://dexscreener.com/solana/6B5ukkLoUPqoXoz7UMD9jJUFazU7neSwgrkEK7LfvvGh?maker=2S3sq1jGSEmhxbTz9Kt6XSJwstpHkErK4Zip3g54V9jY","https://dexscreener.com/solana/6B5ukkLoUPqoXoz7UMD9jJUFazU7neSwgrkEK7LfvvGh?maker=2S3sq1jGSEmhxbTz9Kt6XSJwstpHkErK4Zip3g54V9jY")</f>
        <v/>
      </c>
    </row>
    <row r="24">
      <c r="A24" t="inlineStr">
        <is>
          <t>JBxJtmLhadopDRgJFSKfQ5wjYLMzRry79tsX574Rpump</t>
        </is>
      </c>
      <c r="B24" t="inlineStr">
        <is>
          <t>FART</t>
        </is>
      </c>
      <c r="C24" t="n">
        <v>1</v>
      </c>
      <c r="D24" t="n">
        <v>2.5</v>
      </c>
      <c r="E24" t="n">
        <v>0.37</v>
      </c>
      <c r="F24" t="n">
        <v>6.77</v>
      </c>
      <c r="G24" t="n">
        <v>9.27</v>
      </c>
      <c r="H24" t="n">
        <v>3</v>
      </c>
      <c r="I24" t="n">
        <v>3</v>
      </c>
      <c r="J24" t="n">
        <v>-1</v>
      </c>
      <c r="K24" t="n">
        <v>-1</v>
      </c>
      <c r="L24">
        <f>HYPERLINK("https://www.defined.fi/sol/JBxJtmLhadopDRgJFSKfQ5wjYLMzRry79tsX574Rpump?maker=2S3sq1jGSEmhxbTz9Kt6XSJwstpHkErK4Zip3g54V9jY","https://www.defined.fi/sol/JBxJtmLhadopDRgJFSKfQ5wjYLMzRry79tsX574Rpump?maker=2S3sq1jGSEmhxbTz9Kt6XSJwstpHkErK4Zip3g54V9jY")</f>
        <v/>
      </c>
      <c r="M24">
        <f>HYPERLINK("https://dexscreener.com/solana/JBxJtmLhadopDRgJFSKfQ5wjYLMzRry79tsX574Rpump?maker=2S3sq1jGSEmhxbTz9Kt6XSJwstpHkErK4Zip3g54V9jY","https://dexscreener.com/solana/JBxJtmLhadopDRgJFSKfQ5wjYLMzRry79tsX574Rpump?maker=2S3sq1jGSEmhxbTz9Kt6XSJwstpHkErK4Zip3g54V9jY")</f>
        <v/>
      </c>
    </row>
    <row r="25">
      <c r="A25" t="inlineStr">
        <is>
          <t>CekE2jcGFDMGtYXhAikas1nfWeYuSP1FgHepuh1epump</t>
        </is>
      </c>
      <c r="B25" t="inlineStr">
        <is>
          <t>$BORG</t>
        </is>
      </c>
      <c r="C25" t="n">
        <v>1</v>
      </c>
      <c r="D25" t="n">
        <v>-0.68</v>
      </c>
      <c r="E25" t="n">
        <v>-0.08</v>
      </c>
      <c r="F25" t="n">
        <v>8.699999999999999</v>
      </c>
      <c r="G25" t="n">
        <v>8.02</v>
      </c>
      <c r="H25" t="n">
        <v>5</v>
      </c>
      <c r="I25" t="n">
        <v>3</v>
      </c>
      <c r="J25" t="n">
        <v>-1</v>
      </c>
      <c r="K25" t="n">
        <v>-1</v>
      </c>
      <c r="L25">
        <f>HYPERLINK("https://www.defined.fi/sol/CekE2jcGFDMGtYXhAikas1nfWeYuSP1FgHepuh1epump?maker=2S3sq1jGSEmhxbTz9Kt6XSJwstpHkErK4Zip3g54V9jY","https://www.defined.fi/sol/CekE2jcGFDMGtYXhAikas1nfWeYuSP1FgHepuh1epump?maker=2S3sq1jGSEmhxbTz9Kt6XSJwstpHkErK4Zip3g54V9jY")</f>
        <v/>
      </c>
      <c r="M25">
        <f>HYPERLINK("https://dexscreener.com/solana/CekE2jcGFDMGtYXhAikas1nfWeYuSP1FgHepuh1epump?maker=2S3sq1jGSEmhxbTz9Kt6XSJwstpHkErK4Zip3g54V9jY","https://dexscreener.com/solana/CekE2jcGFDMGtYXhAikas1nfWeYuSP1FgHepuh1epump?maker=2S3sq1jGSEmhxbTz9Kt6XSJwstpHkErK4Zip3g54V9jY")</f>
        <v/>
      </c>
    </row>
    <row r="26">
      <c r="A26" t="inlineStr">
        <is>
          <t>GMNDxoWKwjvYvRzznkVjd9KaJ6UAX48JwJmXvcNypump</t>
        </is>
      </c>
      <c r="B26" t="inlineStr">
        <is>
          <t>numogram</t>
        </is>
      </c>
      <c r="C26" t="n">
        <v>1</v>
      </c>
      <c r="D26" t="n">
        <v>-1.99</v>
      </c>
      <c r="E26" t="n">
        <v>-0.52</v>
      </c>
      <c r="F26" t="n">
        <v>3.86</v>
      </c>
      <c r="G26" t="n">
        <v>1.87</v>
      </c>
      <c r="H26" t="n">
        <v>2</v>
      </c>
      <c r="I26" t="n">
        <v>1</v>
      </c>
      <c r="J26" t="n">
        <v>-1</v>
      </c>
      <c r="K26" t="n">
        <v>-1</v>
      </c>
      <c r="L26">
        <f>HYPERLINK("https://www.defined.fi/sol/GMNDxoWKwjvYvRzznkVjd9KaJ6UAX48JwJmXvcNypump?maker=2S3sq1jGSEmhxbTz9Kt6XSJwstpHkErK4Zip3g54V9jY","https://www.defined.fi/sol/GMNDxoWKwjvYvRzznkVjd9KaJ6UAX48JwJmXvcNypump?maker=2S3sq1jGSEmhxbTz9Kt6XSJwstpHkErK4Zip3g54V9jY")</f>
        <v/>
      </c>
      <c r="M26">
        <f>HYPERLINK("https://dexscreener.com/solana/GMNDxoWKwjvYvRzznkVjd9KaJ6UAX48JwJmXvcNypump?maker=2S3sq1jGSEmhxbTz9Kt6XSJwstpHkErK4Zip3g54V9jY","https://dexscreener.com/solana/GMNDxoWKwjvYvRzznkVjd9KaJ6UAX48JwJmXvcNypump?maker=2S3sq1jGSEmhxbTz9Kt6XSJwstpHkErK4Zip3g54V9jY")</f>
        <v/>
      </c>
    </row>
    <row r="27">
      <c r="A27" t="inlineStr">
        <is>
          <t>HU3MwE852ZkLDGXturPx1UsZBjvJ3iTba2nzecUcpump</t>
        </is>
      </c>
      <c r="B27" t="inlineStr">
        <is>
          <t>SPLO</t>
        </is>
      </c>
      <c r="C27" t="n">
        <v>1</v>
      </c>
      <c r="D27" t="n">
        <v>-0.127</v>
      </c>
      <c r="E27" t="n">
        <v>-0.13</v>
      </c>
      <c r="F27" t="n">
        <v>0.965</v>
      </c>
      <c r="G27" t="n">
        <v>0.838</v>
      </c>
      <c r="H27" t="n">
        <v>1</v>
      </c>
      <c r="I27" t="n">
        <v>1</v>
      </c>
      <c r="J27" t="n">
        <v>-1</v>
      </c>
      <c r="K27" t="n">
        <v>-1</v>
      </c>
      <c r="L27">
        <f>HYPERLINK("https://www.defined.fi/sol/HU3MwE852ZkLDGXturPx1UsZBjvJ3iTba2nzecUcpump?maker=2S3sq1jGSEmhxbTz9Kt6XSJwstpHkErK4Zip3g54V9jY","https://www.defined.fi/sol/HU3MwE852ZkLDGXturPx1UsZBjvJ3iTba2nzecUcpump?maker=2S3sq1jGSEmhxbTz9Kt6XSJwstpHkErK4Zip3g54V9jY")</f>
        <v/>
      </c>
      <c r="M27">
        <f>HYPERLINK("https://dexscreener.com/solana/HU3MwE852ZkLDGXturPx1UsZBjvJ3iTba2nzecUcpump?maker=2S3sq1jGSEmhxbTz9Kt6XSJwstpHkErK4Zip3g54V9jY","https://dexscreener.com/solana/HU3MwE852ZkLDGXturPx1UsZBjvJ3iTba2nzecUcpump?maker=2S3sq1jGSEmhxbTz9Kt6XSJwstpHkErK4Zip3g54V9jY")</f>
        <v/>
      </c>
    </row>
    <row r="28">
      <c r="A28" t="inlineStr">
        <is>
          <t>ETZDTrZp1tWSTPHf22cyUXiv5xGzXuBFEwJAsE8ypump</t>
        </is>
      </c>
      <c r="B28" t="inlineStr">
        <is>
          <t>xcog</t>
        </is>
      </c>
      <c r="C28" t="n">
        <v>1</v>
      </c>
      <c r="D28" t="n">
        <v>29.91</v>
      </c>
      <c r="E28" t="n">
        <v>10</v>
      </c>
      <c r="F28" t="n">
        <v>2.9</v>
      </c>
      <c r="G28" t="n">
        <v>32.81</v>
      </c>
      <c r="H28" t="n">
        <v>1</v>
      </c>
      <c r="I28" t="n">
        <v>13</v>
      </c>
      <c r="J28" t="n">
        <v>-1</v>
      </c>
      <c r="K28" t="n">
        <v>-1</v>
      </c>
      <c r="L28">
        <f>HYPERLINK("https://www.defined.fi/sol/ETZDTrZp1tWSTPHf22cyUXiv5xGzXuBFEwJAsE8ypump?maker=2S3sq1jGSEmhxbTz9Kt6XSJwstpHkErK4Zip3g54V9jY","https://www.defined.fi/sol/ETZDTrZp1tWSTPHf22cyUXiv5xGzXuBFEwJAsE8ypump?maker=2S3sq1jGSEmhxbTz9Kt6XSJwstpHkErK4Zip3g54V9jY")</f>
        <v/>
      </c>
      <c r="M28">
        <f>HYPERLINK("https://dexscreener.com/solana/ETZDTrZp1tWSTPHf22cyUXiv5xGzXuBFEwJAsE8ypump?maker=2S3sq1jGSEmhxbTz9Kt6XSJwstpHkErK4Zip3g54V9jY","https://dexscreener.com/solana/ETZDTrZp1tWSTPHf22cyUXiv5xGzXuBFEwJAsE8ypump?maker=2S3sq1jGSEmhxbTz9Kt6XSJwstpHkErK4Zip3g54V9jY")</f>
        <v/>
      </c>
    </row>
    <row r="29">
      <c r="A29" t="inlineStr">
        <is>
          <t>BfuP2MfF1Y6XavyVNoMw3mnndD8fK3uMr6pR2gbFT2JF</t>
        </is>
      </c>
      <c r="B29" t="inlineStr">
        <is>
          <t>SOLANA</t>
        </is>
      </c>
      <c r="C29" t="n">
        <v>1</v>
      </c>
      <c r="D29" t="n">
        <v>-0.529</v>
      </c>
      <c r="E29" t="n">
        <v>-1</v>
      </c>
      <c r="F29" t="n">
        <v>0.964</v>
      </c>
      <c r="G29" t="n">
        <v>0.436</v>
      </c>
      <c r="H29" t="n">
        <v>1</v>
      </c>
      <c r="I29" t="n">
        <v>1</v>
      </c>
      <c r="J29" t="n">
        <v>-1</v>
      </c>
      <c r="K29" t="n">
        <v>-1</v>
      </c>
      <c r="L29">
        <f>HYPERLINK("https://www.defined.fi/sol/BfuP2MfF1Y6XavyVNoMw3mnndD8fK3uMr6pR2gbFT2JF?maker=2S3sq1jGSEmhxbTz9Kt6XSJwstpHkErK4Zip3g54V9jY","https://www.defined.fi/sol/BfuP2MfF1Y6XavyVNoMw3mnndD8fK3uMr6pR2gbFT2JF?maker=2S3sq1jGSEmhxbTz9Kt6XSJwstpHkErK4Zip3g54V9jY")</f>
        <v/>
      </c>
      <c r="M29">
        <f>HYPERLINK("https://dexscreener.com/solana/BfuP2MfF1Y6XavyVNoMw3mnndD8fK3uMr6pR2gbFT2JF?maker=2S3sq1jGSEmhxbTz9Kt6XSJwstpHkErK4Zip3g54V9jY","https://dexscreener.com/solana/BfuP2MfF1Y6XavyVNoMw3mnndD8fK3uMr6pR2gbFT2JF?maker=2S3sq1jGSEmhxbTz9Kt6XSJwstpHkErK4Zip3g54V9jY")</f>
        <v/>
      </c>
    </row>
    <row r="30">
      <c r="A30" t="inlineStr">
        <is>
          <t>9gmYKezDh457tF5cREj9tDqBGsdYUnBTsv6889xxpump</t>
        </is>
      </c>
      <c r="B30" t="inlineStr">
        <is>
          <t>buttholes</t>
        </is>
      </c>
      <c r="C30" t="n">
        <v>2</v>
      </c>
      <c r="D30" t="n">
        <v>-0.462</v>
      </c>
      <c r="E30" t="n">
        <v>-0.33</v>
      </c>
      <c r="F30" t="n">
        <v>1.42</v>
      </c>
      <c r="G30" t="n">
        <v>0.954</v>
      </c>
      <c r="H30" t="n">
        <v>1</v>
      </c>
      <c r="I30" t="n">
        <v>1</v>
      </c>
      <c r="J30" t="n">
        <v>-1</v>
      </c>
      <c r="K30" t="n">
        <v>-1</v>
      </c>
      <c r="L30">
        <f>HYPERLINK("https://www.defined.fi/sol/9gmYKezDh457tF5cREj9tDqBGsdYUnBTsv6889xxpump?maker=2S3sq1jGSEmhxbTz9Kt6XSJwstpHkErK4Zip3g54V9jY","https://www.defined.fi/sol/9gmYKezDh457tF5cREj9tDqBGsdYUnBTsv6889xxpump?maker=2S3sq1jGSEmhxbTz9Kt6XSJwstpHkErK4Zip3g54V9jY")</f>
        <v/>
      </c>
      <c r="M30">
        <f>HYPERLINK("https://dexscreener.com/solana/9gmYKezDh457tF5cREj9tDqBGsdYUnBTsv6889xxpump?maker=2S3sq1jGSEmhxbTz9Kt6XSJwstpHkErK4Zip3g54V9jY","https://dexscreener.com/solana/9gmYKezDh457tF5cREj9tDqBGsdYUnBTsv6889xxpump?maker=2S3sq1jGSEmhxbTz9Kt6XSJwstpHkErK4Zip3g54V9jY")</f>
        <v/>
      </c>
    </row>
    <row r="31">
      <c r="A31" t="inlineStr">
        <is>
          <t>8BLnRm8GhJDFkG1BjmDHQ2Co1MbrkqWLpkNegP7rpump</t>
        </is>
      </c>
      <c r="B31" t="inlineStr">
        <is>
          <t>derp</t>
        </is>
      </c>
      <c r="C31" t="n">
        <v>2</v>
      </c>
      <c r="D31" t="n">
        <v>-0.469</v>
      </c>
      <c r="E31" t="n">
        <v>-0.5</v>
      </c>
      <c r="F31" t="n">
        <v>0.9419999999999999</v>
      </c>
      <c r="G31" t="n">
        <v>0.473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HYPERLINK("https://www.defined.fi/sol/8BLnRm8GhJDFkG1BjmDHQ2Co1MbrkqWLpkNegP7rpump?maker=2S3sq1jGSEmhxbTz9Kt6XSJwstpHkErK4Zip3g54V9jY","https://www.defined.fi/sol/8BLnRm8GhJDFkG1BjmDHQ2Co1MbrkqWLpkNegP7rpump?maker=2S3sq1jGSEmhxbTz9Kt6XSJwstpHkErK4Zip3g54V9jY")</f>
        <v/>
      </c>
      <c r="M31">
        <f>HYPERLINK("https://dexscreener.com/solana/8BLnRm8GhJDFkG1BjmDHQ2Co1MbrkqWLpkNegP7rpump?maker=2S3sq1jGSEmhxbTz9Kt6XSJwstpHkErK4Zip3g54V9jY","https://dexscreener.com/solana/8BLnRm8GhJDFkG1BjmDHQ2Co1MbrkqWLpkNegP7rpump?maker=2S3sq1jGSEmhxbTz9Kt6XSJwstpHkErK4Zip3g54V9jY")</f>
        <v/>
      </c>
    </row>
    <row r="32">
      <c r="A32" t="inlineStr">
        <is>
          <t>5UxDbWEhssgaTqkQiBx2kb2xFMubvBju32NKgPvGpump</t>
        </is>
      </c>
      <c r="B32" t="inlineStr">
        <is>
          <t>KAREN</t>
        </is>
      </c>
      <c r="C32" t="n">
        <v>2</v>
      </c>
      <c r="D32" t="n">
        <v>-0.298</v>
      </c>
      <c r="E32" t="n">
        <v>-0.31</v>
      </c>
      <c r="F32" t="n">
        <v>0.954</v>
      </c>
      <c r="G32" t="n">
        <v>0.656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HYPERLINK("https://www.defined.fi/sol/5UxDbWEhssgaTqkQiBx2kb2xFMubvBju32NKgPvGpump?maker=2S3sq1jGSEmhxbTz9Kt6XSJwstpHkErK4Zip3g54V9jY","https://www.defined.fi/sol/5UxDbWEhssgaTqkQiBx2kb2xFMubvBju32NKgPvGpump?maker=2S3sq1jGSEmhxbTz9Kt6XSJwstpHkErK4Zip3g54V9jY")</f>
        <v/>
      </c>
      <c r="M32">
        <f>HYPERLINK("https://dexscreener.com/solana/5UxDbWEhssgaTqkQiBx2kb2xFMubvBju32NKgPvGpump?maker=2S3sq1jGSEmhxbTz9Kt6XSJwstpHkErK4Zip3g54V9jY","https://dexscreener.com/solana/5UxDbWEhssgaTqkQiBx2kb2xFMubvBju32NKgPvGpump?maker=2S3sq1jGSEmhxbTz9Kt6XSJwstpHkErK4Zip3g54V9jY")</f>
        <v/>
      </c>
    </row>
    <row r="33">
      <c r="A33" t="inlineStr">
        <is>
          <t>7e8sgRNUtg9A28c7CNpfhesVv8NRY3AP7YFVcYyUsg33</t>
        </is>
      </c>
      <c r="B33" t="inlineStr">
        <is>
          <t>SMUDGE</t>
        </is>
      </c>
      <c r="C33" t="n">
        <v>2</v>
      </c>
      <c r="D33" t="n">
        <v>-7.6</v>
      </c>
      <c r="E33" t="n">
        <v>-0.76</v>
      </c>
      <c r="F33" t="n">
        <v>10.07</v>
      </c>
      <c r="G33" t="n">
        <v>2.47</v>
      </c>
      <c r="H33" t="n">
        <v>7</v>
      </c>
      <c r="I33" t="n">
        <v>2</v>
      </c>
      <c r="J33" t="n">
        <v>-1</v>
      </c>
      <c r="K33" t="n">
        <v>-1</v>
      </c>
      <c r="L33">
        <f>HYPERLINK("https://www.defined.fi/sol/7e8sgRNUtg9A28c7CNpfhesVv8NRY3AP7YFVcYyUsg33?maker=2S3sq1jGSEmhxbTz9Kt6XSJwstpHkErK4Zip3g54V9jY","https://www.defined.fi/sol/7e8sgRNUtg9A28c7CNpfhesVv8NRY3AP7YFVcYyUsg33?maker=2S3sq1jGSEmhxbTz9Kt6XSJwstpHkErK4Zip3g54V9jY")</f>
        <v/>
      </c>
      <c r="M33">
        <f>HYPERLINK("https://dexscreener.com/solana/7e8sgRNUtg9A28c7CNpfhesVv8NRY3AP7YFVcYyUsg33?maker=2S3sq1jGSEmhxbTz9Kt6XSJwstpHkErK4Zip3g54V9jY","https://dexscreener.com/solana/7e8sgRNUtg9A28c7CNpfhesVv8NRY3AP7YFVcYyUsg33?maker=2S3sq1jGSEmhxbTz9Kt6XSJwstpHkErK4Zip3g54V9jY")</f>
        <v/>
      </c>
    </row>
    <row r="34">
      <c r="A34" t="inlineStr">
        <is>
          <t>6N1Uz7QB9d7SpFbETtsHjx3TJaN2ZwdVodXmUYrtpump</t>
        </is>
      </c>
      <c r="B34" t="inlineStr">
        <is>
          <t>Bambu</t>
        </is>
      </c>
      <c r="C34" t="n">
        <v>3</v>
      </c>
      <c r="D34" t="n">
        <v>1.51</v>
      </c>
      <c r="E34" t="n">
        <v>0.39</v>
      </c>
      <c r="F34" t="n">
        <v>3.84</v>
      </c>
      <c r="G34" t="n">
        <v>5.35</v>
      </c>
      <c r="H34" t="n">
        <v>2</v>
      </c>
      <c r="I34" t="n">
        <v>1</v>
      </c>
      <c r="J34" t="n">
        <v>-1</v>
      </c>
      <c r="K34" t="n">
        <v>-1</v>
      </c>
      <c r="L34">
        <f>HYPERLINK("https://www.defined.fi/sol/6N1Uz7QB9d7SpFbETtsHjx3TJaN2ZwdVodXmUYrtpump?maker=2S3sq1jGSEmhxbTz9Kt6XSJwstpHkErK4Zip3g54V9jY","https://www.defined.fi/sol/6N1Uz7QB9d7SpFbETtsHjx3TJaN2ZwdVodXmUYrtpump?maker=2S3sq1jGSEmhxbTz9Kt6XSJwstpHkErK4Zip3g54V9jY")</f>
        <v/>
      </c>
      <c r="M34">
        <f>HYPERLINK("https://dexscreener.com/solana/6N1Uz7QB9d7SpFbETtsHjx3TJaN2ZwdVodXmUYrtpump?maker=2S3sq1jGSEmhxbTz9Kt6XSJwstpHkErK4Zip3g54V9jY","https://dexscreener.com/solana/6N1Uz7QB9d7SpFbETtsHjx3TJaN2ZwdVodXmUYrtpump?maker=2S3sq1jGSEmhxbTz9Kt6XSJwstpHkErK4Zip3g54V9jY")</f>
        <v/>
      </c>
    </row>
    <row r="35">
      <c r="A35" t="inlineStr">
        <is>
          <t>5BFrw2H1dyjif5QBQ8ZmAniYGpBzo3gMDJa8DL9kpump</t>
        </is>
      </c>
      <c r="B35" t="inlineStr">
        <is>
          <t>MiladyCult</t>
        </is>
      </c>
      <c r="C35" t="n">
        <v>3</v>
      </c>
      <c r="D35" t="n">
        <v>-1.62</v>
      </c>
      <c r="E35" t="n">
        <v>-1</v>
      </c>
      <c r="F35" t="n">
        <v>7.69</v>
      </c>
      <c r="G35" t="n">
        <v>6.07</v>
      </c>
      <c r="H35" t="n">
        <v>2</v>
      </c>
      <c r="I35" t="n">
        <v>2</v>
      </c>
      <c r="J35" t="n">
        <v>-1</v>
      </c>
      <c r="K35" t="n">
        <v>-1</v>
      </c>
      <c r="L35">
        <f>HYPERLINK("https://www.defined.fi/sol/5BFrw2H1dyjif5QBQ8ZmAniYGpBzo3gMDJa8DL9kpump?maker=2S3sq1jGSEmhxbTz9Kt6XSJwstpHkErK4Zip3g54V9jY","https://www.defined.fi/sol/5BFrw2H1dyjif5QBQ8ZmAniYGpBzo3gMDJa8DL9kpump?maker=2S3sq1jGSEmhxbTz9Kt6XSJwstpHkErK4Zip3g54V9jY")</f>
        <v/>
      </c>
      <c r="M35">
        <f>HYPERLINK("https://dexscreener.com/solana/5BFrw2H1dyjif5QBQ8ZmAniYGpBzo3gMDJa8DL9kpump?maker=2S3sq1jGSEmhxbTz9Kt6XSJwstpHkErK4Zip3g54V9jY","https://dexscreener.com/solana/5BFrw2H1dyjif5QBQ8ZmAniYGpBzo3gMDJa8DL9kpump?maker=2S3sq1jGSEmhxbTz9Kt6XSJwstpHkErK4Zip3g54V9jY")</f>
        <v/>
      </c>
    </row>
    <row r="36">
      <c r="A36" t="inlineStr">
        <is>
          <t>GsL6xKMfaKATM8iL8ssdmgpd1ApBHJ9gKLD3MsXypump</t>
        </is>
      </c>
      <c r="B36" t="inlineStr">
        <is>
          <t>ELIZA</t>
        </is>
      </c>
      <c r="C36" t="n">
        <v>3</v>
      </c>
      <c r="D36" t="n">
        <v>-1.08</v>
      </c>
      <c r="E36" t="n">
        <v>-0.12</v>
      </c>
      <c r="F36" t="n">
        <v>9.08</v>
      </c>
      <c r="G36" t="n">
        <v>8</v>
      </c>
      <c r="H36" t="n">
        <v>5</v>
      </c>
      <c r="I36" t="n">
        <v>4</v>
      </c>
      <c r="J36" t="n">
        <v>-1</v>
      </c>
      <c r="K36" t="n">
        <v>-1</v>
      </c>
      <c r="L36">
        <f>HYPERLINK("https://www.defined.fi/sol/GsL6xKMfaKATM8iL8ssdmgpd1ApBHJ9gKLD3MsXypump?maker=2S3sq1jGSEmhxbTz9Kt6XSJwstpHkErK4Zip3g54V9jY","https://www.defined.fi/sol/GsL6xKMfaKATM8iL8ssdmgpd1ApBHJ9gKLD3MsXypump?maker=2S3sq1jGSEmhxbTz9Kt6XSJwstpHkErK4Zip3g54V9jY")</f>
        <v/>
      </c>
      <c r="M36">
        <f>HYPERLINK("https://dexscreener.com/solana/GsL6xKMfaKATM8iL8ssdmgpd1ApBHJ9gKLD3MsXypump?maker=2S3sq1jGSEmhxbTz9Kt6XSJwstpHkErK4Zip3g54V9jY","https://dexscreener.com/solana/GsL6xKMfaKATM8iL8ssdmgpd1ApBHJ9gKLD3MsXypump?maker=2S3sq1jGSEmhxbTz9Kt6XSJwstpHkErK4Zip3g54V9jY")</f>
        <v/>
      </c>
    </row>
    <row r="37">
      <c r="A37" t="inlineStr">
        <is>
          <t>F2L39M7UFfjCXwFBLMGyaVpgVMsMAy7wG3edAj9Ppump</t>
        </is>
      </c>
      <c r="B37" t="inlineStr">
        <is>
          <t>BIP-BUP</t>
        </is>
      </c>
      <c r="C37" t="n">
        <v>3</v>
      </c>
      <c r="D37" t="n">
        <v>0.529</v>
      </c>
      <c r="E37" t="n">
        <v>0.18</v>
      </c>
      <c r="F37" t="n">
        <v>2.89</v>
      </c>
      <c r="G37" t="n">
        <v>3.42</v>
      </c>
      <c r="H37" t="n">
        <v>1</v>
      </c>
      <c r="I37" t="n">
        <v>1</v>
      </c>
      <c r="J37" t="n">
        <v>-1</v>
      </c>
      <c r="K37" t="n">
        <v>-1</v>
      </c>
      <c r="L37">
        <f>HYPERLINK("https://www.defined.fi/sol/F2L39M7UFfjCXwFBLMGyaVpgVMsMAy7wG3edAj9Ppump?maker=2S3sq1jGSEmhxbTz9Kt6XSJwstpHkErK4Zip3g54V9jY","https://www.defined.fi/sol/F2L39M7UFfjCXwFBLMGyaVpgVMsMAy7wG3edAj9Ppump?maker=2S3sq1jGSEmhxbTz9Kt6XSJwstpHkErK4Zip3g54V9jY")</f>
        <v/>
      </c>
      <c r="M37">
        <f>HYPERLINK("https://dexscreener.com/solana/F2L39M7UFfjCXwFBLMGyaVpgVMsMAy7wG3edAj9Ppump?maker=2S3sq1jGSEmhxbTz9Kt6XSJwstpHkErK4Zip3g54V9jY","https://dexscreener.com/solana/F2L39M7UFfjCXwFBLMGyaVpgVMsMAy7wG3edAj9Ppump?maker=2S3sq1jGSEmhxbTz9Kt6XSJwstpHkErK4Zip3g54V9jY")</f>
        <v/>
      </c>
    </row>
    <row r="38">
      <c r="A38" t="inlineStr">
        <is>
          <t>Gacvh4m2uivyBuE7L3EUC3se2zXHmn5ntmw2nTSpump</t>
        </is>
      </c>
      <c r="B38" t="inlineStr">
        <is>
          <t>AUTISM</t>
        </is>
      </c>
      <c r="C38" t="n">
        <v>3</v>
      </c>
      <c r="D38" t="n">
        <v>0.373</v>
      </c>
      <c r="E38" t="n">
        <v>0.13</v>
      </c>
      <c r="F38" t="n">
        <v>2.91</v>
      </c>
      <c r="G38" t="n">
        <v>3.28</v>
      </c>
      <c r="H38" t="n">
        <v>1</v>
      </c>
      <c r="I38" t="n">
        <v>2</v>
      </c>
      <c r="J38" t="n">
        <v>-1</v>
      </c>
      <c r="K38" t="n">
        <v>-1</v>
      </c>
      <c r="L38">
        <f>HYPERLINK("https://www.defined.fi/sol/Gacvh4m2uivyBuE7L3EUC3se2zXHmn5ntmw2nTSpump?maker=2S3sq1jGSEmhxbTz9Kt6XSJwstpHkErK4Zip3g54V9jY","https://www.defined.fi/sol/Gacvh4m2uivyBuE7L3EUC3se2zXHmn5ntmw2nTSpump?maker=2S3sq1jGSEmhxbTz9Kt6XSJwstpHkErK4Zip3g54V9jY")</f>
        <v/>
      </c>
      <c r="M38">
        <f>HYPERLINK("https://dexscreener.com/solana/Gacvh4m2uivyBuE7L3EUC3se2zXHmn5ntmw2nTSpump?maker=2S3sq1jGSEmhxbTz9Kt6XSJwstpHkErK4Zip3g54V9jY","https://dexscreener.com/solana/Gacvh4m2uivyBuE7L3EUC3se2zXHmn5ntmw2nTSpump?maker=2S3sq1jGSEmhxbTz9Kt6XSJwstpHkErK4Zip3g54V9jY")</f>
        <v/>
      </c>
    </row>
    <row r="39">
      <c r="A39" t="inlineStr">
        <is>
          <t>6MYhpb3FocZSdJS3V5krpbfMp45JxD5jXdtPfkwUpump</t>
        </is>
      </c>
      <c r="B39" t="inlineStr">
        <is>
          <t>PLINY</t>
        </is>
      </c>
      <c r="C39" t="n">
        <v>3</v>
      </c>
      <c r="D39" t="n">
        <v>-0.296</v>
      </c>
      <c r="E39" t="n">
        <v>-1</v>
      </c>
      <c r="F39" t="n">
        <v>0.972</v>
      </c>
      <c r="G39" t="n">
        <v>0.677</v>
      </c>
      <c r="H39" t="n">
        <v>1</v>
      </c>
      <c r="I39" t="n">
        <v>1</v>
      </c>
      <c r="J39" t="n">
        <v>-1</v>
      </c>
      <c r="K39" t="n">
        <v>-1</v>
      </c>
      <c r="L39">
        <f>HYPERLINK("https://www.defined.fi/sol/6MYhpb3FocZSdJS3V5krpbfMp45JxD5jXdtPfkwUpump?maker=2S3sq1jGSEmhxbTz9Kt6XSJwstpHkErK4Zip3g54V9jY","https://www.defined.fi/sol/6MYhpb3FocZSdJS3V5krpbfMp45JxD5jXdtPfkwUpump?maker=2S3sq1jGSEmhxbTz9Kt6XSJwstpHkErK4Zip3g54V9jY")</f>
        <v/>
      </c>
      <c r="M39">
        <f>HYPERLINK("https://dexscreener.com/solana/6MYhpb3FocZSdJS3V5krpbfMp45JxD5jXdtPfkwUpump?maker=2S3sq1jGSEmhxbTz9Kt6XSJwstpHkErK4Zip3g54V9jY","https://dexscreener.com/solana/6MYhpb3FocZSdJS3V5krpbfMp45JxD5jXdtPfkwUpump?maker=2S3sq1jGSEmhxbTz9Kt6XSJwstpHkErK4Zip3g54V9jY")</f>
        <v/>
      </c>
    </row>
    <row r="40">
      <c r="A40" t="inlineStr">
        <is>
          <t>3N9i4Wd2DtWFYAg7vizGce7JRUW4Phmk1SQzLQ6Wpump</t>
        </is>
      </c>
      <c r="B40" t="inlineStr">
        <is>
          <t>KSI</t>
        </is>
      </c>
      <c r="C40" t="n">
        <v>3</v>
      </c>
      <c r="D40" t="n">
        <v>-2.67</v>
      </c>
      <c r="E40" t="n">
        <v>-0.46</v>
      </c>
      <c r="F40" t="n">
        <v>5.84</v>
      </c>
      <c r="G40" t="n">
        <v>3.16</v>
      </c>
      <c r="H40" t="n">
        <v>2</v>
      </c>
      <c r="I40" t="n">
        <v>2</v>
      </c>
      <c r="J40" t="n">
        <v>-1</v>
      </c>
      <c r="K40" t="n">
        <v>-1</v>
      </c>
      <c r="L40">
        <f>HYPERLINK("https://www.defined.fi/sol/3N9i4Wd2DtWFYAg7vizGce7JRUW4Phmk1SQzLQ6Wpump?maker=2S3sq1jGSEmhxbTz9Kt6XSJwstpHkErK4Zip3g54V9jY","https://www.defined.fi/sol/3N9i4Wd2DtWFYAg7vizGce7JRUW4Phmk1SQzLQ6Wpump?maker=2S3sq1jGSEmhxbTz9Kt6XSJwstpHkErK4Zip3g54V9jY")</f>
        <v/>
      </c>
      <c r="M40">
        <f>HYPERLINK("https://dexscreener.com/solana/3N9i4Wd2DtWFYAg7vizGce7JRUW4Phmk1SQzLQ6Wpump?maker=2S3sq1jGSEmhxbTz9Kt6XSJwstpHkErK4Zip3g54V9jY","https://dexscreener.com/solana/3N9i4Wd2DtWFYAg7vizGce7JRUW4Phmk1SQzLQ6Wpump?maker=2S3sq1jGSEmhxbTz9Kt6XSJwstpHkErK4Zip3g54V9jY")</f>
        <v/>
      </c>
    </row>
    <row r="41">
      <c r="A41" t="inlineStr">
        <is>
          <t>E6XkiKvoaKjLanBE4fUepdTNHuD8VpJeAQp9So5mpump</t>
        </is>
      </c>
      <c r="B41" t="inlineStr">
        <is>
          <t>luna</t>
        </is>
      </c>
      <c r="C41" t="n">
        <v>3</v>
      </c>
      <c r="D41" t="n">
        <v>0.173</v>
      </c>
      <c r="E41" t="n">
        <v>0.04</v>
      </c>
      <c r="F41" t="n">
        <v>3.9</v>
      </c>
      <c r="G41" t="n">
        <v>4.08</v>
      </c>
      <c r="H41" t="n">
        <v>2</v>
      </c>
      <c r="I41" t="n">
        <v>2</v>
      </c>
      <c r="J41" t="n">
        <v>-1</v>
      </c>
      <c r="K41" t="n">
        <v>-1</v>
      </c>
      <c r="L41">
        <f>HYPERLINK("https://www.defined.fi/sol/E6XkiKvoaKjLanBE4fUepdTNHuD8VpJeAQp9So5mpump?maker=2S3sq1jGSEmhxbTz9Kt6XSJwstpHkErK4Zip3g54V9jY","https://www.defined.fi/sol/E6XkiKvoaKjLanBE4fUepdTNHuD8VpJeAQp9So5mpump?maker=2S3sq1jGSEmhxbTz9Kt6XSJwstpHkErK4Zip3g54V9jY")</f>
        <v/>
      </c>
      <c r="M41">
        <f>HYPERLINK("https://dexscreener.com/solana/E6XkiKvoaKjLanBE4fUepdTNHuD8VpJeAQp9So5mpump?maker=2S3sq1jGSEmhxbTz9Kt6XSJwstpHkErK4Zip3g54V9jY","https://dexscreener.com/solana/E6XkiKvoaKjLanBE4fUepdTNHuD8VpJeAQp9So5mpump?maker=2S3sq1jGSEmhxbTz9Kt6XSJwstpHkErK4Zip3g54V9jY")</f>
        <v/>
      </c>
    </row>
    <row r="42">
      <c r="A42" t="inlineStr">
        <is>
          <t>2nNhtVCXRXDAaiPTanHNHQt2S4zCBV2XpbwK69F3pump</t>
        </is>
      </c>
      <c r="B42" t="inlineStr">
        <is>
          <t>BASKO</t>
        </is>
      </c>
      <c r="C42" t="n">
        <v>3</v>
      </c>
      <c r="D42" t="n">
        <v>-0.098</v>
      </c>
      <c r="E42" t="n">
        <v>-0.01</v>
      </c>
      <c r="F42" t="n">
        <v>8.779999999999999</v>
      </c>
      <c r="G42" t="n">
        <v>8.68</v>
      </c>
      <c r="H42" t="n">
        <v>5</v>
      </c>
      <c r="I42" t="n">
        <v>3</v>
      </c>
      <c r="J42" t="n">
        <v>-1</v>
      </c>
      <c r="K42" t="n">
        <v>-1</v>
      </c>
      <c r="L42">
        <f>HYPERLINK("https://www.defined.fi/sol/2nNhtVCXRXDAaiPTanHNHQt2S4zCBV2XpbwK69F3pump?maker=2S3sq1jGSEmhxbTz9Kt6XSJwstpHkErK4Zip3g54V9jY","https://www.defined.fi/sol/2nNhtVCXRXDAaiPTanHNHQt2S4zCBV2XpbwK69F3pump?maker=2S3sq1jGSEmhxbTz9Kt6XSJwstpHkErK4Zip3g54V9jY")</f>
        <v/>
      </c>
      <c r="M42">
        <f>HYPERLINK("https://dexscreener.com/solana/2nNhtVCXRXDAaiPTanHNHQt2S4zCBV2XpbwK69F3pump?maker=2S3sq1jGSEmhxbTz9Kt6XSJwstpHkErK4Zip3g54V9jY","https://dexscreener.com/solana/2nNhtVCXRXDAaiPTanHNHQt2S4zCBV2XpbwK69F3pump?maker=2S3sq1jGSEmhxbTz9Kt6XSJwstpHkErK4Zip3g54V9jY")</f>
        <v/>
      </c>
    </row>
    <row r="43">
      <c r="A43" t="inlineStr">
        <is>
          <t>DBuUk3BTJpPRUbJ4nA6TfmMumspgQr9QwKCJcCjMpump</t>
        </is>
      </c>
      <c r="B43" t="inlineStr">
        <is>
          <t>Fudder</t>
        </is>
      </c>
      <c r="C43" t="n">
        <v>3</v>
      </c>
      <c r="D43" t="n">
        <v>-1.52</v>
      </c>
      <c r="E43" t="n">
        <v>-0.52</v>
      </c>
      <c r="F43" t="n">
        <v>2.94</v>
      </c>
      <c r="G43" t="n">
        <v>1.42</v>
      </c>
      <c r="H43" t="n">
        <v>3</v>
      </c>
      <c r="I43" t="n">
        <v>1</v>
      </c>
      <c r="J43" t="n">
        <v>-1</v>
      </c>
      <c r="K43" t="n">
        <v>-1</v>
      </c>
      <c r="L43">
        <f>HYPERLINK("https://www.defined.fi/sol/DBuUk3BTJpPRUbJ4nA6TfmMumspgQr9QwKCJcCjMpump?maker=2S3sq1jGSEmhxbTz9Kt6XSJwstpHkErK4Zip3g54V9jY","https://www.defined.fi/sol/DBuUk3BTJpPRUbJ4nA6TfmMumspgQr9QwKCJcCjMpump?maker=2S3sq1jGSEmhxbTz9Kt6XSJwstpHkErK4Zip3g54V9jY")</f>
        <v/>
      </c>
      <c r="M43">
        <f>HYPERLINK("https://dexscreener.com/solana/DBuUk3BTJpPRUbJ4nA6TfmMumspgQr9QwKCJcCjMpump?maker=2S3sq1jGSEmhxbTz9Kt6XSJwstpHkErK4Zip3g54V9jY","https://dexscreener.com/solana/DBuUk3BTJpPRUbJ4nA6TfmMumspgQr9QwKCJcCjMpump?maker=2S3sq1jGSEmhxbTz9Kt6XSJwstpHkErK4Zip3g54V9jY")</f>
        <v/>
      </c>
    </row>
    <row r="44">
      <c r="A44" t="inlineStr">
        <is>
          <t>2ZvcCgSBkgkgyBBkgXVwLBmZSWAFWthVNTdKk58Hpump</t>
        </is>
      </c>
      <c r="B44" t="inlineStr">
        <is>
          <t>Slother</t>
        </is>
      </c>
      <c r="C44" t="n">
        <v>3</v>
      </c>
      <c r="D44" t="n">
        <v>-0.036</v>
      </c>
      <c r="E44" t="n">
        <v>-0.07000000000000001</v>
      </c>
      <c r="F44" t="n">
        <v>0.492</v>
      </c>
      <c r="G44" t="n">
        <v>0.457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HYPERLINK("https://www.defined.fi/sol/2ZvcCgSBkgkgyBBkgXVwLBmZSWAFWthVNTdKk58Hpump?maker=2S3sq1jGSEmhxbTz9Kt6XSJwstpHkErK4Zip3g54V9jY","https://www.defined.fi/sol/2ZvcCgSBkgkgyBBkgXVwLBmZSWAFWthVNTdKk58Hpump?maker=2S3sq1jGSEmhxbTz9Kt6XSJwstpHkErK4Zip3g54V9jY")</f>
        <v/>
      </c>
      <c r="M44">
        <f>HYPERLINK("https://dexscreener.com/solana/2ZvcCgSBkgkgyBBkgXVwLBmZSWAFWthVNTdKk58Hpump?maker=2S3sq1jGSEmhxbTz9Kt6XSJwstpHkErK4Zip3g54V9jY","https://dexscreener.com/solana/2ZvcCgSBkgkgyBBkgXVwLBmZSWAFWthVNTdKk58Hpump?maker=2S3sq1jGSEmhxbTz9Kt6XSJwstpHkErK4Zip3g54V9jY")</f>
        <v/>
      </c>
    </row>
    <row r="45">
      <c r="A45" t="inlineStr">
        <is>
          <t>FGSheu4NuiGqf8zjP9Na5BtdQTmd1SzfcdYZAHHNpump</t>
        </is>
      </c>
      <c r="B45" t="inlineStr">
        <is>
          <t>FDLZ</t>
        </is>
      </c>
      <c r="C45" t="n">
        <v>3</v>
      </c>
      <c r="D45" t="n">
        <v>-0.14</v>
      </c>
      <c r="E45" t="n">
        <v>-0.02</v>
      </c>
      <c r="F45" t="n">
        <v>8.720000000000001</v>
      </c>
      <c r="G45" t="n">
        <v>8.58</v>
      </c>
      <c r="H45" t="n">
        <v>3</v>
      </c>
      <c r="I45" t="n">
        <v>2</v>
      </c>
      <c r="J45" t="n">
        <v>-1</v>
      </c>
      <c r="K45" t="n">
        <v>-1</v>
      </c>
      <c r="L45">
        <f>HYPERLINK("https://www.defined.fi/sol/FGSheu4NuiGqf8zjP9Na5BtdQTmd1SzfcdYZAHHNpump?maker=2S3sq1jGSEmhxbTz9Kt6XSJwstpHkErK4Zip3g54V9jY","https://www.defined.fi/sol/FGSheu4NuiGqf8zjP9Na5BtdQTmd1SzfcdYZAHHNpump?maker=2S3sq1jGSEmhxbTz9Kt6XSJwstpHkErK4Zip3g54V9jY")</f>
        <v/>
      </c>
      <c r="M45">
        <f>HYPERLINK("https://dexscreener.com/solana/FGSheu4NuiGqf8zjP9Na5BtdQTmd1SzfcdYZAHHNpump?maker=2S3sq1jGSEmhxbTz9Kt6XSJwstpHkErK4Zip3g54V9jY","https://dexscreener.com/solana/FGSheu4NuiGqf8zjP9Na5BtdQTmd1SzfcdYZAHHNpump?maker=2S3sq1jGSEmhxbTz9Kt6XSJwstpHkErK4Zip3g54V9jY")</f>
        <v/>
      </c>
    </row>
    <row r="46">
      <c r="A46" t="inlineStr">
        <is>
          <t>FisfEa5VMbFfJRKHe5rFLTvK2eiTp8GmhwQtbxq1pump</t>
        </is>
      </c>
      <c r="B46" t="inlineStr">
        <is>
          <t>WarNymph</t>
        </is>
      </c>
      <c r="C46" t="n">
        <v>3</v>
      </c>
      <c r="D46" t="n">
        <v>-0.399</v>
      </c>
      <c r="E46" t="n">
        <v>-1</v>
      </c>
      <c r="F46" t="n">
        <v>0.884</v>
      </c>
      <c r="G46" t="n">
        <v>0.485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HYPERLINK("https://www.defined.fi/sol/FisfEa5VMbFfJRKHe5rFLTvK2eiTp8GmhwQtbxq1pump?maker=2S3sq1jGSEmhxbTz9Kt6XSJwstpHkErK4Zip3g54V9jY","https://www.defined.fi/sol/FisfEa5VMbFfJRKHe5rFLTvK2eiTp8GmhwQtbxq1pump?maker=2S3sq1jGSEmhxbTz9Kt6XSJwstpHkErK4Zip3g54V9jY")</f>
        <v/>
      </c>
      <c r="M46">
        <f>HYPERLINK("https://dexscreener.com/solana/FisfEa5VMbFfJRKHe5rFLTvK2eiTp8GmhwQtbxq1pump?maker=2S3sq1jGSEmhxbTz9Kt6XSJwstpHkErK4Zip3g54V9jY","https://dexscreener.com/solana/FisfEa5VMbFfJRKHe5rFLTvK2eiTp8GmhwQtbxq1pump?maker=2S3sq1jGSEmhxbTz9Kt6XSJwstpHkErK4Zip3g54V9jY")</f>
        <v/>
      </c>
    </row>
    <row r="47">
      <c r="A47" t="inlineStr">
        <is>
          <t>2rJSfgxoWP7h3rw3hDUF7HPToY3exb6FdH9xFBg7TeQk</t>
        </is>
      </c>
      <c r="B47" t="inlineStr">
        <is>
          <t>TOM</t>
        </is>
      </c>
      <c r="C47" t="n">
        <v>3</v>
      </c>
      <c r="D47" t="n">
        <v>0.188</v>
      </c>
      <c r="E47" t="n">
        <v>0.38</v>
      </c>
      <c r="F47" t="n">
        <v>0.49</v>
      </c>
      <c r="G47" t="n">
        <v>0.678</v>
      </c>
      <c r="H47" t="n">
        <v>1</v>
      </c>
      <c r="I47" t="n">
        <v>1</v>
      </c>
      <c r="J47" t="n">
        <v>-1</v>
      </c>
      <c r="K47" t="n">
        <v>-1</v>
      </c>
      <c r="L47">
        <f>HYPERLINK("https://www.defined.fi/sol/2rJSfgxoWP7h3rw3hDUF7HPToY3exb6FdH9xFBg7TeQk?maker=2S3sq1jGSEmhxbTz9Kt6XSJwstpHkErK4Zip3g54V9jY","https://www.defined.fi/sol/2rJSfgxoWP7h3rw3hDUF7HPToY3exb6FdH9xFBg7TeQk?maker=2S3sq1jGSEmhxbTz9Kt6XSJwstpHkErK4Zip3g54V9jY")</f>
        <v/>
      </c>
      <c r="M47">
        <f>HYPERLINK("https://dexscreener.com/solana/2rJSfgxoWP7h3rw3hDUF7HPToY3exb6FdH9xFBg7TeQk?maker=2S3sq1jGSEmhxbTz9Kt6XSJwstpHkErK4Zip3g54V9jY","https://dexscreener.com/solana/2rJSfgxoWP7h3rw3hDUF7HPToY3exb6FdH9xFBg7TeQk?maker=2S3sq1jGSEmhxbTz9Kt6XSJwstpHkErK4Zip3g54V9jY")</f>
        <v/>
      </c>
    </row>
    <row r="48">
      <c r="A48" t="inlineStr">
        <is>
          <t>5cvA4oDAWVErN7cV2hen6We5pZ2hWEAzuLw9TSKbpump</t>
        </is>
      </c>
      <c r="B48" t="inlineStr">
        <is>
          <t>luna</t>
        </is>
      </c>
      <c r="C48" t="n">
        <v>4</v>
      </c>
      <c r="D48" t="n">
        <v>-0.152</v>
      </c>
      <c r="E48" t="n">
        <v>-0.08</v>
      </c>
      <c r="F48" t="n">
        <v>1.94</v>
      </c>
      <c r="G48" t="n">
        <v>1.79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HYPERLINK("https://www.defined.fi/sol/5cvA4oDAWVErN7cV2hen6We5pZ2hWEAzuLw9TSKbpump?maker=2S3sq1jGSEmhxbTz9Kt6XSJwstpHkErK4Zip3g54V9jY","https://www.defined.fi/sol/5cvA4oDAWVErN7cV2hen6We5pZ2hWEAzuLw9TSKbpump?maker=2S3sq1jGSEmhxbTz9Kt6XSJwstpHkErK4Zip3g54V9jY")</f>
        <v/>
      </c>
      <c r="M48">
        <f>HYPERLINK("https://dexscreener.com/solana/5cvA4oDAWVErN7cV2hen6We5pZ2hWEAzuLw9TSKbpump?maker=2S3sq1jGSEmhxbTz9Kt6XSJwstpHkErK4Zip3g54V9jY","https://dexscreener.com/solana/5cvA4oDAWVErN7cV2hen6We5pZ2hWEAzuLw9TSKbpump?maker=2S3sq1jGSEmhxbTz9Kt6XSJwstpHkErK4Zip3g54V9jY")</f>
        <v/>
      </c>
    </row>
    <row r="49">
      <c r="A49" t="inlineStr">
        <is>
          <t>C4kjmmkjNm53oedBRwPWF7PEMckNBNGiewHnew5Fpump</t>
        </is>
      </c>
      <c r="B49" t="inlineStr">
        <is>
          <t>CAT</t>
        </is>
      </c>
      <c r="C49" t="n">
        <v>4</v>
      </c>
      <c r="D49" t="n">
        <v>0.048</v>
      </c>
      <c r="E49" t="n">
        <v>0.05</v>
      </c>
      <c r="F49" t="n">
        <v>0.966</v>
      </c>
      <c r="G49" t="n">
        <v>1.01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HYPERLINK("https://www.defined.fi/sol/C4kjmmkjNm53oedBRwPWF7PEMckNBNGiewHnew5Fpump?maker=2S3sq1jGSEmhxbTz9Kt6XSJwstpHkErK4Zip3g54V9jY","https://www.defined.fi/sol/C4kjmmkjNm53oedBRwPWF7PEMckNBNGiewHnew5Fpump?maker=2S3sq1jGSEmhxbTz9Kt6XSJwstpHkErK4Zip3g54V9jY")</f>
        <v/>
      </c>
      <c r="M49">
        <f>HYPERLINK("https://dexscreener.com/solana/C4kjmmkjNm53oedBRwPWF7PEMckNBNGiewHnew5Fpump?maker=2S3sq1jGSEmhxbTz9Kt6XSJwstpHkErK4Zip3g54V9jY","https://dexscreener.com/solana/C4kjmmkjNm53oedBRwPWF7PEMckNBNGiewHnew5Fpump?maker=2S3sq1jGSEmhxbTz9Kt6XSJwstpHkErK4Zip3g54V9jY")</f>
        <v/>
      </c>
    </row>
    <row r="50">
      <c r="A50" t="inlineStr">
        <is>
          <t>E9TUZ2sQCtPd1nMiY1Z5npMFF6pU4BWjaCeWhHbKpump</t>
        </is>
      </c>
      <c r="B50" t="inlineStr">
        <is>
          <t>BUMBO</t>
        </is>
      </c>
      <c r="C50" t="n">
        <v>4</v>
      </c>
      <c r="D50" t="n">
        <v>-0.093</v>
      </c>
      <c r="E50" t="n">
        <v>-0.1</v>
      </c>
      <c r="F50" t="n">
        <v>0.964</v>
      </c>
      <c r="G50" t="n">
        <v>0.87</v>
      </c>
      <c r="H50" t="n">
        <v>1</v>
      </c>
      <c r="I50" t="n">
        <v>1</v>
      </c>
      <c r="J50" t="n">
        <v>-1</v>
      </c>
      <c r="K50" t="n">
        <v>-1</v>
      </c>
      <c r="L50">
        <f>HYPERLINK("https://www.defined.fi/sol/E9TUZ2sQCtPd1nMiY1Z5npMFF6pU4BWjaCeWhHbKpump?maker=2S3sq1jGSEmhxbTz9Kt6XSJwstpHkErK4Zip3g54V9jY","https://www.defined.fi/sol/E9TUZ2sQCtPd1nMiY1Z5npMFF6pU4BWjaCeWhHbKpump?maker=2S3sq1jGSEmhxbTz9Kt6XSJwstpHkErK4Zip3g54V9jY")</f>
        <v/>
      </c>
      <c r="M50">
        <f>HYPERLINK("https://dexscreener.com/solana/E9TUZ2sQCtPd1nMiY1Z5npMFF6pU4BWjaCeWhHbKpump?maker=2S3sq1jGSEmhxbTz9Kt6XSJwstpHkErK4Zip3g54V9jY","https://dexscreener.com/solana/E9TUZ2sQCtPd1nMiY1Z5npMFF6pU4BWjaCeWhHbKpump?maker=2S3sq1jGSEmhxbTz9Kt6XSJwstpHkErK4Zip3g54V9jY")</f>
        <v/>
      </c>
    </row>
    <row r="51">
      <c r="A51" t="inlineStr">
        <is>
          <t>8EQeemcUppYMH1T4JQSh4UNE6DLhJZV7ap6Y7k38pump</t>
        </is>
      </c>
      <c r="B51" t="inlineStr">
        <is>
          <t>RUF</t>
        </is>
      </c>
      <c r="C51" t="n">
        <v>4</v>
      </c>
      <c r="D51" t="n">
        <v>-1.41</v>
      </c>
      <c r="E51" t="n">
        <v>-0.36</v>
      </c>
      <c r="F51" t="n">
        <v>3.94</v>
      </c>
      <c r="G51" t="n">
        <v>2.53</v>
      </c>
      <c r="H51" t="n">
        <v>1</v>
      </c>
      <c r="I51" t="n">
        <v>1</v>
      </c>
      <c r="J51" t="n">
        <v>-1</v>
      </c>
      <c r="K51" t="n">
        <v>-1</v>
      </c>
      <c r="L51">
        <f>HYPERLINK("https://www.defined.fi/sol/8EQeemcUppYMH1T4JQSh4UNE6DLhJZV7ap6Y7k38pump?maker=2S3sq1jGSEmhxbTz9Kt6XSJwstpHkErK4Zip3g54V9jY","https://www.defined.fi/sol/8EQeemcUppYMH1T4JQSh4UNE6DLhJZV7ap6Y7k38pump?maker=2S3sq1jGSEmhxbTz9Kt6XSJwstpHkErK4Zip3g54V9jY")</f>
        <v/>
      </c>
      <c r="M51">
        <f>HYPERLINK("https://dexscreener.com/solana/8EQeemcUppYMH1T4JQSh4UNE6DLhJZV7ap6Y7k38pump?maker=2S3sq1jGSEmhxbTz9Kt6XSJwstpHkErK4Zip3g54V9jY","https://dexscreener.com/solana/8EQeemcUppYMH1T4JQSh4UNE6DLhJZV7ap6Y7k38pump?maker=2S3sq1jGSEmhxbTz9Kt6XSJwstpHkErK4Zip3g54V9jY")</f>
        <v/>
      </c>
    </row>
    <row r="52">
      <c r="A52" t="inlineStr">
        <is>
          <t>45g2pMaWgJy5B2qngrJqUegjboFV2mE7jw4HBJ1rZgSc</t>
        </is>
      </c>
      <c r="B52" t="inlineStr">
        <is>
          <t>KOBE</t>
        </is>
      </c>
      <c r="C52" t="n">
        <v>4</v>
      </c>
      <c r="D52" t="n">
        <v>-0.109</v>
      </c>
      <c r="E52" t="n">
        <v>-1</v>
      </c>
      <c r="F52" t="n">
        <v>0.974</v>
      </c>
      <c r="G52" t="n">
        <v>0.865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HYPERLINK("https://www.defined.fi/sol/45g2pMaWgJy5B2qngrJqUegjboFV2mE7jw4HBJ1rZgSc?maker=2S3sq1jGSEmhxbTz9Kt6XSJwstpHkErK4Zip3g54V9jY","https://www.defined.fi/sol/45g2pMaWgJy5B2qngrJqUegjboFV2mE7jw4HBJ1rZgSc?maker=2S3sq1jGSEmhxbTz9Kt6XSJwstpHkErK4Zip3g54V9jY")</f>
        <v/>
      </c>
      <c r="M52">
        <f>HYPERLINK("https://dexscreener.com/solana/45g2pMaWgJy5B2qngrJqUegjboFV2mE7jw4HBJ1rZgSc?maker=2S3sq1jGSEmhxbTz9Kt6XSJwstpHkErK4Zip3g54V9jY","https://dexscreener.com/solana/45g2pMaWgJy5B2qngrJqUegjboFV2mE7jw4HBJ1rZgSc?maker=2S3sq1jGSEmhxbTz9Kt6XSJwstpHkErK4Zip3g54V9jY")</f>
        <v/>
      </c>
    </row>
    <row r="53">
      <c r="A53" t="inlineStr">
        <is>
          <t>7Ye3WerNJo3iuBNcLMEEqQdzRp7ZSPzFtMUNvUJYLJSr</t>
        </is>
      </c>
      <c r="B53" t="inlineStr">
        <is>
          <t>tadpole</t>
        </is>
      </c>
      <c r="C53" t="n">
        <v>4</v>
      </c>
      <c r="D53" t="n">
        <v>-0.012</v>
      </c>
      <c r="E53" t="n">
        <v>-1</v>
      </c>
      <c r="F53" t="n">
        <v>0.964</v>
      </c>
      <c r="G53" t="n">
        <v>0.953</v>
      </c>
      <c r="H53" t="n">
        <v>1</v>
      </c>
      <c r="I53" t="n">
        <v>1</v>
      </c>
      <c r="J53" t="n">
        <v>-1</v>
      </c>
      <c r="K53" t="n">
        <v>-1</v>
      </c>
      <c r="L53">
        <f>HYPERLINK("https://www.defined.fi/sol/7Ye3WerNJo3iuBNcLMEEqQdzRp7ZSPzFtMUNvUJYLJSr?maker=2S3sq1jGSEmhxbTz9Kt6XSJwstpHkErK4Zip3g54V9jY","https://www.defined.fi/sol/7Ye3WerNJo3iuBNcLMEEqQdzRp7ZSPzFtMUNvUJYLJSr?maker=2S3sq1jGSEmhxbTz9Kt6XSJwstpHkErK4Zip3g54V9jY")</f>
        <v/>
      </c>
      <c r="M53">
        <f>HYPERLINK("https://dexscreener.com/solana/7Ye3WerNJo3iuBNcLMEEqQdzRp7ZSPzFtMUNvUJYLJSr?maker=2S3sq1jGSEmhxbTz9Kt6XSJwstpHkErK4Zip3g54V9jY","https://dexscreener.com/solana/7Ye3WerNJo3iuBNcLMEEqQdzRp7ZSPzFtMUNvUJYLJSr?maker=2S3sq1jGSEmhxbTz9Kt6XSJwstpHkErK4Zip3g54V9jY")</f>
        <v/>
      </c>
    </row>
    <row r="54">
      <c r="A54" t="inlineStr">
        <is>
          <t>2ee1VjdF3CR1SsxYyprhXNxoAUvEHeaB21MsNMV8pump</t>
        </is>
      </c>
      <c r="B54" t="inlineStr">
        <is>
          <t>21</t>
        </is>
      </c>
      <c r="C54" t="n">
        <v>4</v>
      </c>
      <c r="D54" t="n">
        <v>0.418</v>
      </c>
      <c r="E54" t="n">
        <v>0.28</v>
      </c>
      <c r="F54" t="n">
        <v>1.46</v>
      </c>
      <c r="G54" t="n">
        <v>1.88</v>
      </c>
      <c r="H54" t="n">
        <v>2</v>
      </c>
      <c r="I54" t="n">
        <v>2</v>
      </c>
      <c r="J54" t="n">
        <v>-1</v>
      </c>
      <c r="K54" t="n">
        <v>-1</v>
      </c>
      <c r="L54">
        <f>HYPERLINK("https://www.defined.fi/sol/2ee1VjdF3CR1SsxYyprhXNxoAUvEHeaB21MsNMV8pump?maker=2S3sq1jGSEmhxbTz9Kt6XSJwstpHkErK4Zip3g54V9jY","https://www.defined.fi/sol/2ee1VjdF3CR1SsxYyprhXNxoAUvEHeaB21MsNMV8pump?maker=2S3sq1jGSEmhxbTz9Kt6XSJwstpHkErK4Zip3g54V9jY")</f>
        <v/>
      </c>
      <c r="M54">
        <f>HYPERLINK("https://dexscreener.com/solana/2ee1VjdF3CR1SsxYyprhXNxoAUvEHeaB21MsNMV8pump?maker=2S3sq1jGSEmhxbTz9Kt6XSJwstpHkErK4Zip3g54V9jY","https://dexscreener.com/solana/2ee1VjdF3CR1SsxYyprhXNxoAUvEHeaB21MsNMV8pump?maker=2S3sq1jGSEmhxbTz9Kt6XSJwstpHkErK4Zip3g54V9jY")</f>
        <v/>
      </c>
    </row>
    <row r="55">
      <c r="A55" t="inlineStr">
        <is>
          <t>4P4J3fWmyvPzQX4TeRqf5hhYKVxKwuDQa2SMtMdwpump</t>
        </is>
      </c>
      <c r="B55" t="inlineStr">
        <is>
          <t>QingBao</t>
        </is>
      </c>
      <c r="C55" t="n">
        <v>4</v>
      </c>
      <c r="D55" t="n">
        <v>0.93</v>
      </c>
      <c r="E55" t="n">
        <v>0.24</v>
      </c>
      <c r="F55" t="n">
        <v>3.9</v>
      </c>
      <c r="G55" t="n">
        <v>4.83</v>
      </c>
      <c r="H55" t="n">
        <v>2</v>
      </c>
      <c r="I55" t="n">
        <v>2</v>
      </c>
      <c r="J55" t="n">
        <v>-1</v>
      </c>
      <c r="K55" t="n">
        <v>-1</v>
      </c>
      <c r="L55">
        <f>HYPERLINK("https://www.defined.fi/sol/4P4J3fWmyvPzQX4TeRqf5hhYKVxKwuDQa2SMtMdwpump?maker=2S3sq1jGSEmhxbTz9Kt6XSJwstpHkErK4Zip3g54V9jY","https://www.defined.fi/sol/4P4J3fWmyvPzQX4TeRqf5hhYKVxKwuDQa2SMtMdwpump?maker=2S3sq1jGSEmhxbTz9Kt6XSJwstpHkErK4Zip3g54V9jY")</f>
        <v/>
      </c>
      <c r="M55">
        <f>HYPERLINK("https://dexscreener.com/solana/4P4J3fWmyvPzQX4TeRqf5hhYKVxKwuDQa2SMtMdwpump?maker=2S3sq1jGSEmhxbTz9Kt6XSJwstpHkErK4Zip3g54V9jY","https://dexscreener.com/solana/4P4J3fWmyvPzQX4TeRqf5hhYKVxKwuDQa2SMtMdwpump?maker=2S3sq1jGSEmhxbTz9Kt6XSJwstpHkErK4Zip3g54V9jY")</f>
        <v/>
      </c>
    </row>
    <row r="56">
      <c r="A56" t="inlineStr">
        <is>
          <t>Gb7g3y428GUvE9L7TQ6VmUmUmKuEsYqyf3G6E97zpump</t>
        </is>
      </c>
      <c r="B56" t="inlineStr">
        <is>
          <t>Baoli</t>
        </is>
      </c>
      <c r="C56" t="n">
        <v>5</v>
      </c>
      <c r="D56" t="n">
        <v>5.63</v>
      </c>
      <c r="E56" t="n">
        <v>0.78</v>
      </c>
      <c r="F56" t="n">
        <v>7.25</v>
      </c>
      <c r="G56" t="n">
        <v>12.88</v>
      </c>
      <c r="H56" t="n">
        <v>5</v>
      </c>
      <c r="I56" t="n">
        <v>6</v>
      </c>
      <c r="J56" t="n">
        <v>-1</v>
      </c>
      <c r="K56" t="n">
        <v>-1</v>
      </c>
      <c r="L56">
        <f>HYPERLINK("https://www.defined.fi/sol/Gb7g3y428GUvE9L7TQ6VmUmUmKuEsYqyf3G6E97zpump?maker=2S3sq1jGSEmhxbTz9Kt6XSJwstpHkErK4Zip3g54V9jY","https://www.defined.fi/sol/Gb7g3y428GUvE9L7TQ6VmUmUmKuEsYqyf3G6E97zpump?maker=2S3sq1jGSEmhxbTz9Kt6XSJwstpHkErK4Zip3g54V9jY")</f>
        <v/>
      </c>
      <c r="M56">
        <f>HYPERLINK("https://dexscreener.com/solana/Gb7g3y428GUvE9L7TQ6VmUmUmKuEsYqyf3G6E97zpump?maker=2S3sq1jGSEmhxbTz9Kt6XSJwstpHkErK4Zip3g54V9jY","https://dexscreener.com/solana/Gb7g3y428GUvE9L7TQ6VmUmUmKuEsYqyf3G6E97zpump?maker=2S3sq1jGSEmhxbTz9Kt6XSJwstpHkErK4Zip3g54V9jY")</f>
        <v/>
      </c>
    </row>
    <row r="57">
      <c r="A57" t="inlineStr">
        <is>
          <t>7FVL2nHP6oLgFK9b7nBJmpUv8Pdimou5jyYes24Zpump</t>
        </is>
      </c>
      <c r="B57" t="inlineStr">
        <is>
          <t>SHEGEN</t>
        </is>
      </c>
      <c r="C57" t="n">
        <v>5</v>
      </c>
      <c r="D57" t="n">
        <v>0.288</v>
      </c>
      <c r="E57" t="n">
        <v>0.1</v>
      </c>
      <c r="F57" t="n">
        <v>2.98</v>
      </c>
      <c r="G57" t="n">
        <v>3.27</v>
      </c>
      <c r="H57" t="n">
        <v>1</v>
      </c>
      <c r="I57" t="n">
        <v>1</v>
      </c>
      <c r="J57" t="n">
        <v>-1</v>
      </c>
      <c r="K57" t="n">
        <v>-1</v>
      </c>
      <c r="L57">
        <f>HYPERLINK("https://www.defined.fi/sol/7FVL2nHP6oLgFK9b7nBJmpUv8Pdimou5jyYes24Zpump?maker=2S3sq1jGSEmhxbTz9Kt6XSJwstpHkErK4Zip3g54V9jY","https://www.defined.fi/sol/7FVL2nHP6oLgFK9b7nBJmpUv8Pdimou5jyYes24Zpump?maker=2S3sq1jGSEmhxbTz9Kt6XSJwstpHkErK4Zip3g54V9jY")</f>
        <v/>
      </c>
      <c r="M57">
        <f>HYPERLINK("https://dexscreener.com/solana/7FVL2nHP6oLgFK9b7nBJmpUv8Pdimou5jyYes24Zpump?maker=2S3sq1jGSEmhxbTz9Kt6XSJwstpHkErK4Zip3g54V9jY","https://dexscreener.com/solana/7FVL2nHP6oLgFK9b7nBJmpUv8Pdimou5jyYes24Zpump?maker=2S3sq1jGSEmhxbTz9Kt6XSJwstpHkErK4Zip3g54V9jY")</f>
        <v/>
      </c>
    </row>
    <row r="58">
      <c r="A58" t="inlineStr">
        <is>
          <t>9BwuJDuVaUxVK1dza1BQzChkYqCUE9qToDFfH4bppump</t>
        </is>
      </c>
      <c r="B58" t="inlineStr">
        <is>
          <t>Nobel</t>
        </is>
      </c>
      <c r="C58" t="n">
        <v>5</v>
      </c>
      <c r="D58" t="n">
        <v>-0.09</v>
      </c>
      <c r="E58" t="n">
        <v>-0.19</v>
      </c>
      <c r="F58" t="n">
        <v>0.481</v>
      </c>
      <c r="G58" t="n">
        <v>0.391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HYPERLINK("https://www.defined.fi/sol/9BwuJDuVaUxVK1dza1BQzChkYqCUE9qToDFfH4bppump?maker=2S3sq1jGSEmhxbTz9Kt6XSJwstpHkErK4Zip3g54V9jY","https://www.defined.fi/sol/9BwuJDuVaUxVK1dza1BQzChkYqCUE9qToDFfH4bppump?maker=2S3sq1jGSEmhxbTz9Kt6XSJwstpHkErK4Zip3g54V9jY")</f>
        <v/>
      </c>
      <c r="M58">
        <f>HYPERLINK("https://dexscreener.com/solana/9BwuJDuVaUxVK1dza1BQzChkYqCUE9qToDFfH4bppump?maker=2S3sq1jGSEmhxbTz9Kt6XSJwstpHkErK4Zip3g54V9jY","https://dexscreener.com/solana/9BwuJDuVaUxVK1dza1BQzChkYqCUE9qToDFfH4bppump?maker=2S3sq1jGSEmhxbTz9Kt6XSJwstpHkErK4Zip3g54V9jY")</f>
        <v/>
      </c>
    </row>
    <row r="59">
      <c r="A59" t="inlineStr">
        <is>
          <t>AFVZaTbAW9ZQpoRxsJjiFsFXZUQBbVt7j9wLZqdupump</t>
        </is>
      </c>
      <c r="B59" t="inlineStr">
        <is>
          <t>WOLF</t>
        </is>
      </c>
      <c r="C59" t="n">
        <v>6</v>
      </c>
      <c r="D59" t="n">
        <v>-0.343</v>
      </c>
      <c r="E59" t="n">
        <v>-0.37</v>
      </c>
      <c r="F59" t="n">
        <v>0.928</v>
      </c>
      <c r="G59" t="n">
        <v>0.584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HYPERLINK("https://www.defined.fi/sol/AFVZaTbAW9ZQpoRxsJjiFsFXZUQBbVt7j9wLZqdupump?maker=2S3sq1jGSEmhxbTz9Kt6XSJwstpHkErK4Zip3g54V9jY","https://www.defined.fi/sol/AFVZaTbAW9ZQpoRxsJjiFsFXZUQBbVt7j9wLZqdupump?maker=2S3sq1jGSEmhxbTz9Kt6XSJwstpHkErK4Zip3g54V9jY")</f>
        <v/>
      </c>
      <c r="M59">
        <f>HYPERLINK("https://dexscreener.com/solana/AFVZaTbAW9ZQpoRxsJjiFsFXZUQBbVt7j9wLZqdupump?maker=2S3sq1jGSEmhxbTz9Kt6XSJwstpHkErK4Zip3g54V9jY","https://dexscreener.com/solana/AFVZaTbAW9ZQpoRxsJjiFsFXZUQBbVt7j9wLZqdupump?maker=2S3sq1jGSEmhxbTz9Kt6XSJwstpHkErK4Zip3g54V9jY")</f>
        <v/>
      </c>
    </row>
    <row r="60">
      <c r="A60" t="inlineStr">
        <is>
          <t>DqLkK2QVc3HSYTfJFkn79xKYigzSHa14u6GdmUoQpump</t>
        </is>
      </c>
      <c r="B60" t="inlineStr">
        <is>
          <t>Retardio</t>
        </is>
      </c>
      <c r="C60" t="n">
        <v>7</v>
      </c>
      <c r="D60" t="n">
        <v>-0.374</v>
      </c>
      <c r="E60" t="n">
        <v>-1</v>
      </c>
      <c r="F60" t="n">
        <v>0.925</v>
      </c>
      <c r="G60" t="n">
        <v>0.551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HYPERLINK("https://www.defined.fi/sol/DqLkK2QVc3HSYTfJFkn79xKYigzSHa14u6GdmUoQpump?maker=2S3sq1jGSEmhxbTz9Kt6XSJwstpHkErK4Zip3g54V9jY","https://www.defined.fi/sol/DqLkK2QVc3HSYTfJFkn79xKYigzSHa14u6GdmUoQpump?maker=2S3sq1jGSEmhxbTz9Kt6XSJwstpHkErK4Zip3g54V9jY")</f>
        <v/>
      </c>
      <c r="M60">
        <f>HYPERLINK("https://dexscreener.com/solana/DqLkK2QVc3HSYTfJFkn79xKYigzSHa14u6GdmUoQpump?maker=2S3sq1jGSEmhxbTz9Kt6XSJwstpHkErK4Zip3g54V9jY","https://dexscreener.com/solana/DqLkK2QVc3HSYTfJFkn79xKYigzSHa14u6GdmUoQpump?maker=2S3sq1jGSEmhxbTz9Kt6XSJwstpHkErK4Zip3g54V9jY")</f>
        <v/>
      </c>
    </row>
    <row r="61">
      <c r="A61" t="inlineStr">
        <is>
          <t>CidGXfEhPsd2awmdXYXBrtSFtWP5iB6pS2Z3XsHqpump</t>
        </is>
      </c>
      <c r="B61" t="inlineStr">
        <is>
          <t>unknown_CidG</t>
        </is>
      </c>
      <c r="C61" t="n">
        <v>8</v>
      </c>
      <c r="D61" t="n">
        <v>-0.844</v>
      </c>
      <c r="E61" t="n">
        <v>-0.37</v>
      </c>
      <c r="F61" t="n">
        <v>2.29</v>
      </c>
      <c r="G61" t="n">
        <v>1.45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HYPERLINK("https://www.defined.fi/sol/CidGXfEhPsd2awmdXYXBrtSFtWP5iB6pS2Z3XsHqpump?maker=2S3sq1jGSEmhxbTz9Kt6XSJwstpHkErK4Zip3g54V9jY","https://www.defined.fi/sol/CidGXfEhPsd2awmdXYXBrtSFtWP5iB6pS2Z3XsHqpump?maker=2S3sq1jGSEmhxbTz9Kt6XSJwstpHkErK4Zip3g54V9jY")</f>
        <v/>
      </c>
      <c r="M61">
        <f>HYPERLINK("https://dexscreener.com/solana/CidGXfEhPsd2awmdXYXBrtSFtWP5iB6pS2Z3XsHqpump?maker=2S3sq1jGSEmhxbTz9Kt6XSJwstpHkErK4Zip3g54V9jY","https://dexscreener.com/solana/CidGXfEhPsd2awmdXYXBrtSFtWP5iB6pS2Z3XsHqpump?maker=2S3sq1jGSEmhxbTz9Kt6XSJwstpHkErK4Zip3g54V9jY")</f>
        <v/>
      </c>
    </row>
    <row r="62">
      <c r="A62" t="inlineStr">
        <is>
          <t>9HXGd6x6pBZr2BuGc7LREr5BG1mRgD6ujhQRf59Rpump</t>
        </is>
      </c>
      <c r="B62" t="inlineStr">
        <is>
          <t>WEROBOT</t>
        </is>
      </c>
      <c r="C62" t="n">
        <v>9</v>
      </c>
      <c r="D62" t="n">
        <v>-0.202</v>
      </c>
      <c r="E62" t="n">
        <v>-0.23</v>
      </c>
      <c r="F62" t="n">
        <v>0.881</v>
      </c>
      <c r="G62" t="n">
        <v>0.679</v>
      </c>
      <c r="H62" t="n">
        <v>1</v>
      </c>
      <c r="I62" t="n">
        <v>1</v>
      </c>
      <c r="J62" t="n">
        <v>-1</v>
      </c>
      <c r="K62" t="n">
        <v>-1</v>
      </c>
      <c r="L62">
        <f>HYPERLINK("https://www.defined.fi/sol/9HXGd6x6pBZr2BuGc7LREr5BG1mRgD6ujhQRf59Rpump?maker=2S3sq1jGSEmhxbTz9Kt6XSJwstpHkErK4Zip3g54V9jY","https://www.defined.fi/sol/9HXGd6x6pBZr2BuGc7LREr5BG1mRgD6ujhQRf59Rpump?maker=2S3sq1jGSEmhxbTz9Kt6XSJwstpHkErK4Zip3g54V9jY")</f>
        <v/>
      </c>
      <c r="M62">
        <f>HYPERLINK("https://dexscreener.com/solana/9HXGd6x6pBZr2BuGc7LREr5BG1mRgD6ujhQRf59Rpump?maker=2S3sq1jGSEmhxbTz9Kt6XSJwstpHkErK4Zip3g54V9jY","https://dexscreener.com/solana/9HXGd6x6pBZr2BuGc7LREr5BG1mRgD6ujhQRf59Rpump?maker=2S3sq1jGSEmhxbTz9Kt6XSJwstpHkErK4Zip3g54V9jY")</f>
        <v/>
      </c>
    </row>
    <row r="63">
      <c r="A63" t="inlineStr">
        <is>
          <t>62jW3NU4EMYV4N8bxhdRFA6MUuwtZPDzbjBeDc2ypump</t>
        </is>
      </c>
      <c r="B63" t="inlineStr">
        <is>
          <t>POMO</t>
        </is>
      </c>
      <c r="C63" t="n">
        <v>11</v>
      </c>
      <c r="D63" t="n">
        <v>-2.54</v>
      </c>
      <c r="E63" t="n">
        <v>-0.55</v>
      </c>
      <c r="F63" t="n">
        <v>4.62</v>
      </c>
      <c r="G63" t="n">
        <v>2.08</v>
      </c>
      <c r="H63" t="n">
        <v>3</v>
      </c>
      <c r="I63" t="n">
        <v>1</v>
      </c>
      <c r="J63" t="n">
        <v>-1</v>
      </c>
      <c r="K63" t="n">
        <v>-1</v>
      </c>
      <c r="L63">
        <f>HYPERLINK("https://www.defined.fi/sol/62jW3NU4EMYV4N8bxhdRFA6MUuwtZPDzbjBeDc2ypump?maker=2S3sq1jGSEmhxbTz9Kt6XSJwstpHkErK4Zip3g54V9jY","https://www.defined.fi/sol/62jW3NU4EMYV4N8bxhdRFA6MUuwtZPDzbjBeDc2ypump?maker=2S3sq1jGSEmhxbTz9Kt6XSJwstpHkErK4Zip3g54V9jY")</f>
        <v/>
      </c>
      <c r="M63">
        <f>HYPERLINK("https://dexscreener.com/solana/62jW3NU4EMYV4N8bxhdRFA6MUuwtZPDzbjBeDc2ypump?maker=2S3sq1jGSEmhxbTz9Kt6XSJwstpHkErK4Zip3g54V9jY","https://dexscreener.com/solana/62jW3NU4EMYV4N8bxhdRFA6MUuwtZPDzbjBeDc2ypump?maker=2S3sq1jGSEmhxbTz9Kt6XSJwstpHkErK4Zip3g54V9jY")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2024-10-20T15:37:37Z</dcterms:created>
  <dcterms:modified xsi:type="dcterms:W3CDTF">2024-10-20T15:37:37Z</dcterms:modified>
</cp:coreProperties>
</file>